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I8" i="4"/>
  <c r="B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<sst xmlns="http://schemas.openxmlformats.org/spreadsheetml/2006/main" count="235" uniqueCount="120">
  <si>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</si>
  <si>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</si>
  <si>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</si>
  <si>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</si>
  <si>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</si>
  <si>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</si>
  <si>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</si>
  <si>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</si>
  <si>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</si>
  <si>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</si>
  <si>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</si>
  <si>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</si>
  <si>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</si>
  <si>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</si>
  <si>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</si>
  <si>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</si>
  <si>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</si>
  <si>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</si>
  <si>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</si>
  <si>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</si>
  <si>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</si>
  <si>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</si>
  <si>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</si>
  <si>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</si>
  <si>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</si>
  <si>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</si>
  <si>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</si>
  <si>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</si>
  <si>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</si>
  <si>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</si>
  <si>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</si>
  <si>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</si>
  <si>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</si>
  <si>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</si>
  <si>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</si>
  <si>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</si>
  <si>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</si>
  <si>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</si>
  <si>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</si>
  <si>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</si>
  <si>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</si>
  <si>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</si>
  <si>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</si>
  <si>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</si>
  <si>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</si>
  <si>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</si>
  <si>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</si>
  <si>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</si>
  <si>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</si>
  <si>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</si>
  <si>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</si>
  <si>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</si>
  <si>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</si>
  <si>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</si>
  <si>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</si>
  <si>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</si>
  <si>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</si>
  <si>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</si>
  <si>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</si>
  <si>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</si>
  <si>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</si>
  <si>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</si>
  <si>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</si>
  <si>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</si>
  <si>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</si>
  <si>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</si>
  <si>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</si>
  <si>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</si>
  <si>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</si>
  <si>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</si>
  <si>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</si>
  <si>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</si>
  <si>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</si>
  <si>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</si>
  <si>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</si>
  <si>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</si>
  <si>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</si>
  <si>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</si>
  <si>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</si>
  <si>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</si>
  <si>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</si>
  <si>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</si>
  <si>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</si>
  <si>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</si>
  <si>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</si>
  <si>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</si>
  <si>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</si>
  <si>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</si>
  <si>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</si>
  <si>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</si>
  <si>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</si>
  <si>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</si>
  <si>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</si>
  <si>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</si>
  <si>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</si>
  <si>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</si>
  <si>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</si>
  <si>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</si>
  <si>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</si>
  <si>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</si>
  <si>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</si>
  <si>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</si>
  <si>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</si>
  <si>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</si>
  <si>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</si>
  <si>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双葉地方水道企業団</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</si>
  <si>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</si>
  <si>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</si>
  <si>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</si>
  <si>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</si>
  <si>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</si>
  <si>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</si>
  <si>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</si>
  <si>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</si>
  <si>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</si>
  <si>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</si>
  <si>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新しい施設が比較的多いため①有形固定資産減価償却率、②管路経年化率は類似団体平均値を下回る結果となっているが、平成25年度以降増加しており、今後も増加が見込まれる。なお、①有形固定資産減価償却率における平成26年度の増加は、会計基準の見直しによるみなし償却制度の廃止に伴う増加である。
　③管路更新率については災害復旧や復興事業に合わせ効率的に管路を更新しているが、類似団体平均値を下回る結果となった。今後も管路経年化率が増加することを踏まえ、計画的な更新が必要である。
</t>
    <phoneticPr fontId="4"/>
  </si>
  <si>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
　①経常収支比率、②累積欠損金比率、④企業債残高対給水収益比率、⑤料金回収率、⑥給水原価、⑦施設利用率は改善傾向にあるが、平成28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なお、平成26年度以降は前年度と比較し大幅に減少しているが、会計基準の見直しにより1年以内に償還する企業債を流動負債に計上することによる減少である。
　⑧有収率は災害復旧作業に伴う管洗浄等の無効水量が生じているため類似団体平均値を大幅に下回る結果となっている。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</si>
  <si>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rPh sb="304" eb="305">
      <t>ズ</t>
    </rPh>
    <phoneticPr fontId="4"/>
  </si>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</sst>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0"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1" xfId="1" applyFont="1" applyFill="1" applyBorder="1" applyAlignment="1" applyProtection="1">
      <alignment horizontal="left" vertical="top" wrapText="1"/>
      <protection locked="0"/>
    </xf>
    <xf numFmtId="0" fontId="16" fillId="0" borderId="12"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Fill="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0.14000000000000001</c:v>
                </c:pt>
                <c:pt idx="1">
                  <c:v>0.32</c:v>
                </c:pt>
                <c:pt idx="2">
                  <c:v>0.56000000000000005</c:v>
                </c:pt>
                <c:pt idx="3">
                  <c:v>0.26</c:v>
                </c:pt>
                <c:pt idx="4">
                  <c:v>0.19</c:v>
                </c:pt>
              </c:numCache>
            </c:numRef>
          </c:val>
        </c:ser>
        <c:dLbls>
          <c:showLegendKey val="0"/>
          <c:showVal val="0"/>
          <c:showCatName val="0"/>
          <c:showSerName val="0"/>
          <c:showPercent val="0"/>
          <c:showBubbleSize val="0"/>
        </c:dLbls>
        <c:gapWidth val="150"/>
        <c:axId val="72132864"/>
        <c:axId val="72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72132864"/>
        <c:axId val="72137344"/>
      </c:lineChart>
      <c:dateAx>
        <c:axId val="72132864"/>
        <c:scaling>
          <c:orientation val="minMax"/>
        </c:scaling>
        <c:delete val="1"/>
        <c:axPos val="b"/>
        <c:numFmt formatCode="ge" sourceLinked="1"/>
        <c:majorTickMark val="none"/>
        <c:minorTickMark val="none"/>
        <c:tickLblPos val="none"/>
        <c:crossAx val="72137344"/>
        <c:crosses val="autoZero"/>
        <c:auto val="1"/>
        <c:lblOffset val="100"/>
        <c:baseTimeUnit val="years"/>
      </c:dateAx>
      <c:valAx>
        <c:axId val="72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12.35</c:v>
                </c:pt>
                <c:pt idx="1">
                  <c:v>17.27</c:v>
                </c:pt>
                <c:pt idx="2">
                  <c:v>20.190000000000001</c:v>
                </c:pt>
                <c:pt idx="3">
                  <c:v>32.28</c:v>
                </c:pt>
                <c:pt idx="4">
                  <c:v>37.479999999999997</c:v>
                </c:pt>
              </c:numCache>
            </c:numRef>
          </c:val>
        </c:ser>
        <c:dLbls>
          <c:showLegendKey val="0"/>
          <c:showVal val="0"/>
          <c:showCatName val="0"/>
          <c:showSerName val="0"/>
          <c:showPercent val="0"/>
          <c:showBubbleSize val="0"/>
        </c:dLbls>
        <c:gapWidth val="150"/>
        <c:axId val="140798592"/>
        <c:axId val="140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40798592"/>
        <c:axId val="140953472"/>
      </c:lineChart>
      <c:dateAx>
        <c:axId val="140798592"/>
        <c:scaling>
          <c:orientation val="minMax"/>
        </c:scaling>
        <c:delete val="1"/>
        <c:axPos val="b"/>
        <c:numFmt formatCode="ge" sourceLinked="1"/>
        <c:majorTickMark val="none"/>
        <c:minorTickMark val="none"/>
        <c:tickLblPos val="none"/>
        <c:crossAx val="140953472"/>
        <c:crosses val="autoZero"/>
        <c:auto val="1"/>
        <c:lblOffset val="100"/>
        <c:baseTimeUnit val="years"/>
      </c:dateAx>
      <c:valAx>
        <c:axId val="140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53.08</c:v>
                </c:pt>
                <c:pt idx="1">
                  <c:v>49.58</c:v>
                </c:pt>
                <c:pt idx="2">
                  <c:v>45.94</c:v>
                </c:pt>
                <c:pt idx="3">
                  <c:v>40.25</c:v>
                </c:pt>
                <c:pt idx="4">
                  <c:v>38.9</c:v>
                </c:pt>
              </c:numCache>
            </c:numRef>
          </c:val>
        </c:ser>
        <c:dLbls>
          <c:showLegendKey val="0"/>
          <c:showVal val="0"/>
          <c:showCatName val="0"/>
          <c:showSerName val="0"/>
          <c:showPercent val="0"/>
          <c:showBubbleSize val="0"/>
        </c:dLbls>
        <c:gapWidth val="150"/>
        <c:axId val="145506688"/>
        <c:axId val="1455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45506688"/>
        <c:axId val="145508992"/>
      </c:lineChart>
      <c:dateAx>
        <c:axId val="145506688"/>
        <c:scaling>
          <c:orientation val="minMax"/>
        </c:scaling>
        <c:delete val="1"/>
        <c:axPos val="b"/>
        <c:numFmt formatCode="ge" sourceLinked="1"/>
        <c:majorTickMark val="none"/>
        <c:minorTickMark val="none"/>
        <c:tickLblPos val="none"/>
        <c:crossAx val="145508992"/>
        <c:crosses val="autoZero"/>
        <c:auto val="1"/>
        <c:lblOffset val="100"/>
        <c:baseTimeUnit val="years"/>
      </c:dateAx>
      <c:valAx>
        <c:axId val="145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18.760000000000002</c:v>
                </c:pt>
                <c:pt idx="1">
                  <c:v>76.510000000000005</c:v>
                </c:pt>
                <c:pt idx="2">
                  <c:v>87.67</c:v>
                </c:pt>
                <c:pt idx="3">
                  <c:v>91.82</c:v>
                </c:pt>
                <c:pt idx="4">
                  <c:v>93.11</c:v>
                </c:pt>
              </c:numCache>
            </c:numRef>
          </c:val>
        </c:ser>
        <c:dLbls>
          <c:showLegendKey val="0"/>
          <c:showVal val="0"/>
          <c:showCatName val="0"/>
          <c:showSerName val="0"/>
          <c:showPercent val="0"/>
          <c:showBubbleSize val="0"/>
        </c:dLbls>
        <c:gapWidth val="150"/>
        <c:axId val="72215936"/>
        <c:axId val="7221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72215936"/>
        <c:axId val="72218880"/>
      </c:lineChart>
      <c:dateAx>
        <c:axId val="72215936"/>
        <c:scaling>
          <c:orientation val="minMax"/>
        </c:scaling>
        <c:delete val="1"/>
        <c:axPos val="b"/>
        <c:numFmt formatCode="ge" sourceLinked="1"/>
        <c:majorTickMark val="none"/>
        <c:minorTickMark val="none"/>
        <c:tickLblPos val="none"/>
        <c:crossAx val="72218880"/>
        <c:crosses val="autoZero"/>
        <c:auto val="1"/>
        <c:lblOffset val="100"/>
        <c:baseTimeUnit val="years"/>
      </c:dateAx>
      <c:valAx>
        <c:axId val="72218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2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20</c:v>
                </c:pt>
                <c:pt idx="1">
                  <c:v>24.03</c:v>
                </c:pt>
                <c:pt idx="2">
                  <c:v>36.93</c:v>
                </c:pt>
                <c:pt idx="3">
                  <c:v>39.049999999999997</c:v>
                </c:pt>
                <c:pt idx="4">
                  <c:v>41.24</c:v>
                </c:pt>
              </c:numCache>
            </c:numRef>
          </c:val>
        </c:ser>
        <c:dLbls>
          <c:showLegendKey val="0"/>
          <c:showVal val="0"/>
          <c:showCatName val="0"/>
          <c:showSerName val="0"/>
          <c:showPercent val="0"/>
          <c:showBubbleSize val="0"/>
        </c:dLbls>
        <c:gapWidth val="150"/>
        <c:axId val="75311360"/>
        <c:axId val="753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75311360"/>
        <c:axId val="75314688"/>
      </c:lineChart>
      <c:dateAx>
        <c:axId val="75311360"/>
        <c:scaling>
          <c:orientation val="minMax"/>
        </c:scaling>
        <c:delete val="1"/>
        <c:axPos val="b"/>
        <c:numFmt formatCode="ge" sourceLinked="1"/>
        <c:majorTickMark val="none"/>
        <c:minorTickMark val="none"/>
        <c:tickLblPos val="none"/>
        <c:crossAx val="75314688"/>
        <c:crosses val="autoZero"/>
        <c:auto val="1"/>
        <c:lblOffset val="100"/>
        <c:baseTimeUnit val="years"/>
      </c:dateAx>
      <c:valAx>
        <c:axId val="753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0.64</c:v>
                </c:pt>
                <c:pt idx="1">
                  <c:v>0.85</c:v>
                </c:pt>
                <c:pt idx="2">
                  <c:v>1.38</c:v>
                </c:pt>
                <c:pt idx="3">
                  <c:v>1.39</c:v>
                </c:pt>
                <c:pt idx="4">
                  <c:v>4.49</c:v>
                </c:pt>
              </c:numCache>
            </c:numRef>
          </c:val>
        </c:ser>
        <c:dLbls>
          <c:showLegendKey val="0"/>
          <c:showVal val="0"/>
          <c:showCatName val="0"/>
          <c:showSerName val="0"/>
          <c:showPercent val="0"/>
          <c:showBubbleSize val="0"/>
        </c:dLbls>
        <c:gapWidth val="150"/>
        <c:axId val="75438336"/>
        <c:axId val="754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75438336"/>
        <c:axId val="75467008"/>
      </c:lineChart>
      <c:dateAx>
        <c:axId val="75438336"/>
        <c:scaling>
          <c:orientation val="minMax"/>
        </c:scaling>
        <c:delete val="1"/>
        <c:axPos val="b"/>
        <c:numFmt formatCode="ge" sourceLinked="1"/>
        <c:majorTickMark val="none"/>
        <c:minorTickMark val="none"/>
        <c:tickLblPos val="none"/>
        <c:crossAx val="75467008"/>
        <c:crosses val="autoZero"/>
        <c:auto val="1"/>
        <c:lblOffset val="100"/>
        <c:baseTimeUnit val="years"/>
      </c:dateAx>
      <c:valAx>
        <c:axId val="754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2059.54</c:v>
                </c:pt>
                <c:pt idx="1">
                  <c:v>2217.8200000000002</c:v>
                </c:pt>
                <c:pt idx="2">
                  <c:v>1178.3800000000001</c:v>
                </c:pt>
                <c:pt idx="3">
                  <c:v>872.06</c:v>
                </c:pt>
                <c:pt idx="4">
                  <c:v>713.53</c:v>
                </c:pt>
              </c:numCache>
            </c:numRef>
          </c:val>
        </c:ser>
        <c:dLbls>
          <c:showLegendKey val="0"/>
          <c:showVal val="0"/>
          <c:showCatName val="0"/>
          <c:showSerName val="0"/>
          <c:showPercent val="0"/>
          <c:showBubbleSize val="0"/>
        </c:dLbls>
        <c:gapWidth val="150"/>
        <c:axId val="75483008"/>
        <c:axId val="754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75483008"/>
        <c:axId val="75486336"/>
      </c:lineChart>
      <c:dateAx>
        <c:axId val="75483008"/>
        <c:scaling>
          <c:orientation val="minMax"/>
        </c:scaling>
        <c:delete val="1"/>
        <c:axPos val="b"/>
        <c:numFmt formatCode="ge" sourceLinked="1"/>
        <c:majorTickMark val="none"/>
        <c:minorTickMark val="none"/>
        <c:tickLblPos val="none"/>
        <c:crossAx val="75486336"/>
        <c:crosses val="autoZero"/>
        <c:auto val="1"/>
        <c:lblOffset val="100"/>
        <c:baseTimeUnit val="years"/>
      </c:dateAx>
      <c:valAx>
        <c:axId val="7548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11657.05</c:v>
                </c:pt>
                <c:pt idx="1">
                  <c:v>9074.85</c:v>
                </c:pt>
                <c:pt idx="2">
                  <c:v>737.33</c:v>
                </c:pt>
                <c:pt idx="3">
                  <c:v>713.12</c:v>
                </c:pt>
                <c:pt idx="4">
                  <c:v>691.66</c:v>
                </c:pt>
              </c:numCache>
            </c:numRef>
          </c:val>
        </c:ser>
        <c:dLbls>
          <c:showLegendKey val="0"/>
          <c:showVal val="0"/>
          <c:showCatName val="0"/>
          <c:showSerName val="0"/>
          <c:showPercent val="0"/>
          <c:showBubbleSize val="0"/>
        </c:dLbls>
        <c:gapWidth val="150"/>
        <c:axId val="77838208"/>
        <c:axId val="7819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77838208"/>
        <c:axId val="78193408"/>
      </c:lineChart>
      <c:dateAx>
        <c:axId val="77838208"/>
        <c:scaling>
          <c:orientation val="minMax"/>
        </c:scaling>
        <c:delete val="1"/>
        <c:axPos val="b"/>
        <c:numFmt formatCode="ge" sourceLinked="1"/>
        <c:majorTickMark val="none"/>
        <c:minorTickMark val="none"/>
        <c:tickLblPos val="none"/>
        <c:crossAx val="78193408"/>
        <c:crosses val="autoZero"/>
        <c:auto val="1"/>
        <c:lblOffset val="100"/>
        <c:baseTimeUnit val="years"/>
      </c:dateAx>
      <c:valAx>
        <c:axId val="78193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8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4747.07</c:v>
                </c:pt>
                <c:pt idx="1">
                  <c:v>3437.37</c:v>
                </c:pt>
                <c:pt idx="2">
                  <c:v>2731.52</c:v>
                </c:pt>
                <c:pt idx="3">
                  <c:v>1855.12</c:v>
                </c:pt>
                <c:pt idx="4">
                  <c:v>1562.87</c:v>
                </c:pt>
              </c:numCache>
            </c:numRef>
          </c:val>
        </c:ser>
        <c:dLbls>
          <c:showLegendKey val="0"/>
          <c:showVal val="0"/>
          <c:showCatName val="0"/>
          <c:showSerName val="0"/>
          <c:showPercent val="0"/>
          <c:showBubbleSize val="0"/>
        </c:dLbls>
        <c:gapWidth val="150"/>
        <c:axId val="78205696"/>
        <c:axId val="7820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78205696"/>
        <c:axId val="78208384"/>
      </c:lineChart>
      <c:dateAx>
        <c:axId val="78205696"/>
        <c:scaling>
          <c:orientation val="minMax"/>
        </c:scaling>
        <c:delete val="1"/>
        <c:axPos val="b"/>
        <c:numFmt formatCode="ge" sourceLinked="1"/>
        <c:majorTickMark val="none"/>
        <c:minorTickMark val="none"/>
        <c:tickLblPos val="none"/>
        <c:crossAx val="78208384"/>
        <c:crosses val="autoZero"/>
        <c:auto val="1"/>
        <c:lblOffset val="100"/>
        <c:baseTimeUnit val="years"/>
      </c:dateAx>
      <c:valAx>
        <c:axId val="78208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2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8.0299999999999994</c:v>
                </c:pt>
                <c:pt idx="1">
                  <c:v>9.65</c:v>
                </c:pt>
                <c:pt idx="2">
                  <c:v>12.95</c:v>
                </c:pt>
                <c:pt idx="3">
                  <c:v>17.64</c:v>
                </c:pt>
                <c:pt idx="4">
                  <c:v>19.63</c:v>
                </c:pt>
              </c:numCache>
            </c:numRef>
          </c:val>
        </c:ser>
        <c:dLbls>
          <c:showLegendKey val="0"/>
          <c:showVal val="0"/>
          <c:showCatName val="0"/>
          <c:showSerName val="0"/>
          <c:showPercent val="0"/>
          <c:showBubbleSize val="0"/>
        </c:dLbls>
        <c:gapWidth val="150"/>
        <c:axId val="93954432"/>
        <c:axId val="939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93954432"/>
        <c:axId val="93956736"/>
      </c:lineChart>
      <c:dateAx>
        <c:axId val="93954432"/>
        <c:scaling>
          <c:orientation val="minMax"/>
        </c:scaling>
        <c:delete val="1"/>
        <c:axPos val="b"/>
        <c:numFmt formatCode="ge" sourceLinked="1"/>
        <c:majorTickMark val="none"/>
        <c:minorTickMark val="none"/>
        <c:tickLblPos val="none"/>
        <c:crossAx val="93956736"/>
        <c:crosses val="autoZero"/>
        <c:auto val="1"/>
        <c:lblOffset val="100"/>
        <c:baseTimeUnit val="years"/>
      </c:dateAx>
      <c:valAx>
        <c:axId val="939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1619.46</c:v>
                </c:pt>
                <c:pt idx="1">
                  <c:v>1344.8</c:v>
                </c:pt>
                <c:pt idx="2">
                  <c:v>1000.61</c:v>
                </c:pt>
                <c:pt idx="3">
                  <c:v>730.68</c:v>
                </c:pt>
                <c:pt idx="4">
                  <c:v>657.46</c:v>
                </c:pt>
              </c:numCache>
            </c:numRef>
          </c:val>
        </c:ser>
        <c:dLbls>
          <c:showLegendKey val="0"/>
          <c:showVal val="0"/>
          <c:showCatName val="0"/>
          <c:showSerName val="0"/>
          <c:showPercent val="0"/>
          <c:showBubbleSize val="0"/>
        </c:dLbls>
        <c:gapWidth val="150"/>
        <c:axId val="106251776"/>
        <c:axId val="1062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06251776"/>
        <c:axId val="106253696"/>
      </c:lineChart>
      <c:dateAx>
        <c:axId val="106251776"/>
        <c:scaling>
          <c:orientation val="minMax"/>
        </c:scaling>
        <c:delete val="1"/>
        <c:axPos val="b"/>
        <c:numFmt formatCode="ge" sourceLinked="1"/>
        <c:majorTickMark val="none"/>
        <c:minorTickMark val="none"/>
        <c:tickLblPos val="none"/>
        <c:crossAx val="106253696"/>
        <c:crosses val="autoZero"/>
        <c:auto val="1"/>
        <c:lblOffset val="100"/>
        <c:baseTimeUnit val="years"/>
      </c:dateAx>
      <c:valAx>
        <c:axId val="10625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75" zoomScaleNormal="7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双葉地方水道企業団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86.51</v>
      </c>
      <c r="J10" s="68"/>
      <c r="K10" s="68"/>
      <c r="L10" s="68"/>
      <c r="M10" s="68"/>
      <c r="N10" s="68"/>
      <c r="O10" s="69"/>
      <c r="P10" s="70">
        <f>データ!$P$6</f>
        <v>96.21</v>
      </c>
      <c r="Q10" s="70"/>
      <c r="R10" s="70"/>
      <c r="S10" s="70"/>
      <c r="T10" s="70"/>
      <c r="U10" s="70"/>
      <c r="V10" s="70"/>
      <c r="W10" s="71">
        <f>データ!$Q$6</f>
        <v>2541</v>
      </c>
      <c r="X10" s="71"/>
      <c r="Y10" s="71"/>
      <c r="Z10" s="71"/>
      <c r="AA10" s="71"/>
      <c r="AB10" s="71"/>
      <c r="AC10" s="71"/>
      <c r="AD10" s="2"/>
      <c r="AE10" s="2"/>
      <c r="AF10" s="2"/>
      <c r="AG10" s="2"/>
      <c r="AH10" s="5"/>
      <c r="AI10" s="5"/>
      <c r="AJ10" s="5"/>
      <c r="AK10" s="5"/>
      <c r="AL10" s="71">
        <f>データ!$U$6</f>
        <v>46395</v>
      </c>
      <c r="AM10" s="71"/>
      <c r="AN10" s="71"/>
      <c r="AO10" s="71"/>
      <c r="AP10" s="71"/>
      <c r="AQ10" s="71"/>
      <c r="AR10" s="71"/>
      <c r="AS10" s="71"/>
      <c r="AT10" s="67">
        <f>データ!$V$6</f>
        <v>204.65</v>
      </c>
      <c r="AU10" s="68"/>
      <c r="AV10" s="68"/>
      <c r="AW10" s="68"/>
      <c r="AX10" s="68"/>
      <c r="AY10" s="68"/>
      <c r="AZ10" s="68"/>
      <c r="BA10" s="68"/>
      <c r="BB10" s="70">
        <f>データ!$W$6</f>
        <v>226.7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78883</v>
      </c>
      <c r="D6" s="34">
        <f t="shared" si="3"/>
        <v>46</v>
      </c>
      <c r="E6" s="34">
        <f t="shared" si="3"/>
        <v>1</v>
      </c>
      <c r="F6" s="34">
        <f t="shared" si="3"/>
        <v>0</v>
      </c>
      <c r="G6" s="34">
        <f t="shared" si="3"/>
        <v>1</v>
      </c>
      <c r="H6" s="34" t="str">
        <f t="shared" si="3"/>
        <v>福島県　双葉地方水道企業団</v>
      </c>
      <c r="I6" s="34" t="str">
        <f t="shared" si="3"/>
        <v>法適用</v>
      </c>
      <c r="J6" s="34" t="str">
        <f t="shared" si="3"/>
        <v>水道事業</v>
      </c>
      <c r="K6" s="34" t="str">
        <f t="shared" si="3"/>
        <v>末端給水事業</v>
      </c>
      <c r="L6" s="34" t="str">
        <f t="shared" si="3"/>
        <v>A5</v>
      </c>
      <c r="M6" s="34">
        <f t="shared" si="3"/>
        <v>0</v>
      </c>
      <c r="N6" s="35" t="str">
        <f t="shared" si="3"/>
        <v>-</v>
      </c>
      <c r="O6" s="35">
        <f t="shared" si="3"/>
        <v>86.51</v>
      </c>
      <c r="P6" s="35">
        <f t="shared" si="3"/>
        <v>96.21</v>
      </c>
      <c r="Q6" s="35">
        <f t="shared" si="3"/>
        <v>2541</v>
      </c>
      <c r="R6" s="35" t="str">
        <f t="shared" si="3"/>
        <v>-</v>
      </c>
      <c r="S6" s="35" t="str">
        <f t="shared" si="3"/>
        <v>-</v>
      </c>
      <c r="T6" s="35" t="str">
        <f t="shared" si="3"/>
        <v>-</v>
      </c>
      <c r="U6" s="35">
        <f t="shared" si="3"/>
        <v>46395</v>
      </c>
      <c r="V6" s="35">
        <f t="shared" si="3"/>
        <v>204.65</v>
      </c>
      <c r="W6" s="35">
        <f t="shared" si="3"/>
        <v>226.7</v>
      </c>
      <c r="X6" s="36">
        <f>IF(X7="",NA(),X7)</f>
        <v>18.760000000000002</v>
      </c>
      <c r="Y6" s="36">
        <f t="shared" ref="Y6:AG6" si="4">IF(Y7="",NA(),Y7)</f>
        <v>76.510000000000005</v>
      </c>
      <c r="Z6" s="36">
        <f t="shared" si="4"/>
        <v>87.67</v>
      </c>
      <c r="AA6" s="36">
        <f t="shared" si="4"/>
        <v>91.82</v>
      </c>
      <c r="AB6" s="36">
        <f t="shared" si="4"/>
        <v>93.11</v>
      </c>
      <c r="AC6" s="36">
        <f t="shared" si="4"/>
        <v>106.41</v>
      </c>
      <c r="AD6" s="36">
        <f t="shared" si="4"/>
        <v>106.89</v>
      </c>
      <c r="AE6" s="36">
        <f t="shared" si="4"/>
        <v>109.04</v>
      </c>
      <c r="AF6" s="36">
        <f t="shared" si="4"/>
        <v>109.64</v>
      </c>
      <c r="AG6" s="36">
        <f t="shared" si="4"/>
        <v>110.95</v>
      </c>
      <c r="AH6" s="35" t="str">
        <f>IF(AH7="","",IF(AH7="-","【-】","【"&amp;SUBSTITUTE(TEXT(AH7,"#,##0.00"),"-","△")&amp;"】"))</f>
        <v>【114.35】</v>
      </c>
      <c r="AI6" s="36">
        <f>IF(AI7="",NA(),AI7)</f>
        <v>2059.54</v>
      </c>
      <c r="AJ6" s="36">
        <f t="shared" ref="AJ6:AR6" si="5">IF(AJ7="",NA(),AJ7)</f>
        <v>2217.8200000000002</v>
      </c>
      <c r="AK6" s="36">
        <f t="shared" si="5"/>
        <v>1178.3800000000001</v>
      </c>
      <c r="AL6" s="36">
        <f t="shared" si="5"/>
        <v>872.06</v>
      </c>
      <c r="AM6" s="36">
        <f t="shared" si="5"/>
        <v>713.53</v>
      </c>
      <c r="AN6" s="36">
        <f t="shared" si="5"/>
        <v>6.33</v>
      </c>
      <c r="AO6" s="36">
        <f t="shared" si="5"/>
        <v>7.76</v>
      </c>
      <c r="AP6" s="36">
        <f t="shared" si="5"/>
        <v>3.77</v>
      </c>
      <c r="AQ6" s="36">
        <f t="shared" si="5"/>
        <v>3.62</v>
      </c>
      <c r="AR6" s="36">
        <f t="shared" si="5"/>
        <v>3.91</v>
      </c>
      <c r="AS6" s="35" t="str">
        <f>IF(AS7="","",IF(AS7="-","【-】","【"&amp;SUBSTITUTE(TEXT(AS7,"#,##0.00"),"-","△")&amp;"】"))</f>
        <v>【0.79】</v>
      </c>
      <c r="AT6" s="36">
        <f>IF(AT7="",NA(),AT7)</f>
        <v>11657.05</v>
      </c>
      <c r="AU6" s="36">
        <f t="shared" ref="AU6:BC6" si="6">IF(AU7="",NA(),AU7)</f>
        <v>9074.85</v>
      </c>
      <c r="AV6" s="36">
        <f t="shared" si="6"/>
        <v>737.33</v>
      </c>
      <c r="AW6" s="36">
        <f t="shared" si="6"/>
        <v>713.12</v>
      </c>
      <c r="AX6" s="36">
        <f t="shared" si="6"/>
        <v>691.66</v>
      </c>
      <c r="AY6" s="36">
        <f t="shared" si="6"/>
        <v>852.01</v>
      </c>
      <c r="AZ6" s="36">
        <f t="shared" si="6"/>
        <v>909.68</v>
      </c>
      <c r="BA6" s="36">
        <f t="shared" si="6"/>
        <v>382.09</v>
      </c>
      <c r="BB6" s="36">
        <f t="shared" si="6"/>
        <v>371.31</v>
      </c>
      <c r="BC6" s="36">
        <f t="shared" si="6"/>
        <v>377.63</v>
      </c>
      <c r="BD6" s="35" t="str">
        <f>IF(BD7="","",IF(BD7="-","【-】","【"&amp;SUBSTITUTE(TEXT(BD7,"#,##0.00"),"-","△")&amp;"】"))</f>
        <v>【262.87】</v>
      </c>
      <c r="BE6" s="36">
        <f>IF(BE7="",NA(),BE7)</f>
        <v>4747.07</v>
      </c>
      <c r="BF6" s="36">
        <f t="shared" ref="BF6:BN6" si="7">IF(BF7="",NA(),BF7)</f>
        <v>3437.37</v>
      </c>
      <c r="BG6" s="36">
        <f t="shared" si="7"/>
        <v>2731.52</v>
      </c>
      <c r="BH6" s="36">
        <f t="shared" si="7"/>
        <v>1855.12</v>
      </c>
      <c r="BI6" s="36">
        <f t="shared" si="7"/>
        <v>1562.87</v>
      </c>
      <c r="BJ6" s="36">
        <f t="shared" si="7"/>
        <v>391.4</v>
      </c>
      <c r="BK6" s="36">
        <f t="shared" si="7"/>
        <v>382.65</v>
      </c>
      <c r="BL6" s="36">
        <f t="shared" si="7"/>
        <v>385.06</v>
      </c>
      <c r="BM6" s="36">
        <f t="shared" si="7"/>
        <v>373.09</v>
      </c>
      <c r="BN6" s="36">
        <f t="shared" si="7"/>
        <v>364.71</v>
      </c>
      <c r="BO6" s="35" t="str">
        <f>IF(BO7="","",IF(BO7="-","【-】","【"&amp;SUBSTITUTE(TEXT(BO7,"#,##0.00"),"-","△")&amp;"】"))</f>
        <v>【270.87】</v>
      </c>
      <c r="BP6" s="36">
        <f>IF(BP7="",NA(),BP7)</f>
        <v>8.0299999999999994</v>
      </c>
      <c r="BQ6" s="36">
        <f t="shared" ref="BQ6:BY6" si="8">IF(BQ7="",NA(),BQ7)</f>
        <v>9.65</v>
      </c>
      <c r="BR6" s="36">
        <f t="shared" si="8"/>
        <v>12.95</v>
      </c>
      <c r="BS6" s="36">
        <f t="shared" si="8"/>
        <v>17.64</v>
      </c>
      <c r="BT6" s="36">
        <f t="shared" si="8"/>
        <v>19.63</v>
      </c>
      <c r="BU6" s="36">
        <f t="shared" si="8"/>
        <v>95.91</v>
      </c>
      <c r="BV6" s="36">
        <f t="shared" si="8"/>
        <v>96.1</v>
      </c>
      <c r="BW6" s="36">
        <f t="shared" si="8"/>
        <v>99.07</v>
      </c>
      <c r="BX6" s="36">
        <f t="shared" si="8"/>
        <v>99.99</v>
      </c>
      <c r="BY6" s="36">
        <f t="shared" si="8"/>
        <v>100.65</v>
      </c>
      <c r="BZ6" s="35" t="str">
        <f>IF(BZ7="","",IF(BZ7="-","【-】","【"&amp;SUBSTITUTE(TEXT(BZ7,"#,##0.00"),"-","△")&amp;"】"))</f>
        <v>【105.59】</v>
      </c>
      <c r="CA6" s="36">
        <f>IF(CA7="",NA(),CA7)</f>
        <v>1619.46</v>
      </c>
      <c r="CB6" s="36">
        <f t="shared" ref="CB6:CJ6" si="9">IF(CB7="",NA(),CB7)</f>
        <v>1344.8</v>
      </c>
      <c r="CC6" s="36">
        <f t="shared" si="9"/>
        <v>1000.61</v>
      </c>
      <c r="CD6" s="36">
        <f t="shared" si="9"/>
        <v>730.68</v>
      </c>
      <c r="CE6" s="36">
        <f t="shared" si="9"/>
        <v>657.46</v>
      </c>
      <c r="CF6" s="36">
        <f t="shared" si="9"/>
        <v>179.29</v>
      </c>
      <c r="CG6" s="36">
        <f t="shared" si="9"/>
        <v>178.39</v>
      </c>
      <c r="CH6" s="36">
        <f t="shared" si="9"/>
        <v>173.03</v>
      </c>
      <c r="CI6" s="36">
        <f t="shared" si="9"/>
        <v>171.15</v>
      </c>
      <c r="CJ6" s="36">
        <f t="shared" si="9"/>
        <v>170.19</v>
      </c>
      <c r="CK6" s="35" t="str">
        <f>IF(CK7="","",IF(CK7="-","【-】","【"&amp;SUBSTITUTE(TEXT(CK7,"#,##0.00"),"-","△")&amp;"】"))</f>
        <v>【163.27】</v>
      </c>
      <c r="CL6" s="36">
        <f>IF(CL7="",NA(),CL7)</f>
        <v>12.35</v>
      </c>
      <c r="CM6" s="36">
        <f t="shared" ref="CM6:CU6" si="10">IF(CM7="",NA(),CM7)</f>
        <v>17.27</v>
      </c>
      <c r="CN6" s="36">
        <f t="shared" si="10"/>
        <v>20.190000000000001</v>
      </c>
      <c r="CO6" s="36">
        <f t="shared" si="10"/>
        <v>32.28</v>
      </c>
      <c r="CP6" s="36">
        <f t="shared" si="10"/>
        <v>37.479999999999997</v>
      </c>
      <c r="CQ6" s="36">
        <f t="shared" si="10"/>
        <v>59.09</v>
      </c>
      <c r="CR6" s="36">
        <f t="shared" si="10"/>
        <v>59.23</v>
      </c>
      <c r="CS6" s="36">
        <f t="shared" si="10"/>
        <v>58.58</v>
      </c>
      <c r="CT6" s="36">
        <f t="shared" si="10"/>
        <v>58.53</v>
      </c>
      <c r="CU6" s="36">
        <f t="shared" si="10"/>
        <v>59.01</v>
      </c>
      <c r="CV6" s="35" t="str">
        <f>IF(CV7="","",IF(CV7="-","【-】","【"&amp;SUBSTITUTE(TEXT(CV7,"#,##0.00"),"-","△")&amp;"】"))</f>
        <v>【59.94】</v>
      </c>
      <c r="CW6" s="36">
        <f>IF(CW7="",NA(),CW7)</f>
        <v>53.08</v>
      </c>
      <c r="CX6" s="36">
        <f t="shared" ref="CX6:DF6" si="11">IF(CX7="",NA(),CX7)</f>
        <v>49.58</v>
      </c>
      <c r="CY6" s="36">
        <f t="shared" si="11"/>
        <v>45.94</v>
      </c>
      <c r="CZ6" s="36">
        <f t="shared" si="11"/>
        <v>40.25</v>
      </c>
      <c r="DA6" s="36">
        <f t="shared" si="11"/>
        <v>38.9</v>
      </c>
      <c r="DB6" s="36">
        <f t="shared" si="11"/>
        <v>85.4</v>
      </c>
      <c r="DC6" s="36">
        <f t="shared" si="11"/>
        <v>85.53</v>
      </c>
      <c r="DD6" s="36">
        <f t="shared" si="11"/>
        <v>85.23</v>
      </c>
      <c r="DE6" s="36">
        <f t="shared" si="11"/>
        <v>85.26</v>
      </c>
      <c r="DF6" s="36">
        <f t="shared" si="11"/>
        <v>85.37</v>
      </c>
      <c r="DG6" s="35" t="str">
        <f>IF(DG7="","",IF(DG7="-","【-】","【"&amp;SUBSTITUTE(TEXT(DG7,"#,##0.00"),"-","△")&amp;"】"))</f>
        <v>【90.22】</v>
      </c>
      <c r="DH6" s="36">
        <f>IF(DH7="",NA(),DH7)</f>
        <v>20</v>
      </c>
      <c r="DI6" s="36">
        <f t="shared" ref="DI6:DQ6" si="12">IF(DI7="",NA(),DI7)</f>
        <v>24.03</v>
      </c>
      <c r="DJ6" s="36">
        <f t="shared" si="12"/>
        <v>36.93</v>
      </c>
      <c r="DK6" s="36">
        <f t="shared" si="12"/>
        <v>39.049999999999997</v>
      </c>
      <c r="DL6" s="36">
        <f t="shared" si="12"/>
        <v>41.24</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0.64</v>
      </c>
      <c r="DT6" s="36">
        <f t="shared" ref="DT6:EB6" si="13">IF(DT7="",NA(),DT7)</f>
        <v>0.85</v>
      </c>
      <c r="DU6" s="36">
        <f t="shared" si="13"/>
        <v>1.38</v>
      </c>
      <c r="DV6" s="36">
        <f t="shared" si="13"/>
        <v>1.39</v>
      </c>
      <c r="DW6" s="36">
        <f t="shared" si="13"/>
        <v>4.49</v>
      </c>
      <c r="DX6" s="36">
        <f t="shared" si="13"/>
        <v>7.8</v>
      </c>
      <c r="DY6" s="36">
        <f t="shared" si="13"/>
        <v>8.39</v>
      </c>
      <c r="DZ6" s="36">
        <f t="shared" si="13"/>
        <v>10.09</v>
      </c>
      <c r="EA6" s="36">
        <f t="shared" si="13"/>
        <v>10.54</v>
      </c>
      <c r="EB6" s="36">
        <f t="shared" si="13"/>
        <v>12.03</v>
      </c>
      <c r="EC6" s="35" t="str">
        <f>IF(EC7="","",IF(EC7="-","【-】","【"&amp;SUBSTITUTE(TEXT(EC7,"#,##0.00"),"-","△")&amp;"】"))</f>
        <v>【15.00】</v>
      </c>
      <c r="ED6" s="36">
        <f>IF(ED7="",NA(),ED7)</f>
        <v>0.14000000000000001</v>
      </c>
      <c r="EE6" s="36">
        <f t="shared" ref="EE6:EM6" si="14">IF(EE7="",NA(),EE7)</f>
        <v>0.32</v>
      </c>
      <c r="EF6" s="36">
        <f t="shared" si="14"/>
        <v>0.56000000000000005</v>
      </c>
      <c r="EG6" s="36">
        <f t="shared" si="14"/>
        <v>0.26</v>
      </c>
      <c r="EH6" s="36">
        <f t="shared" si="14"/>
        <v>0.19</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78883</v>
      </c>
      <c r="D7" s="38">
        <v>46</v>
      </c>
      <c r="E7" s="38">
        <v>1</v>
      </c>
      <c r="F7" s="38">
        <v>0</v>
      </c>
      <c r="G7" s="38">
        <v>1</v>
      </c>
      <c r="H7" s="38" t="s">
        <v>105</v>
      </c>
      <c r="I7" s="38" t="s">
        <v>106</v>
      </c>
      <c r="J7" s="38" t="s">
        <v>107</v>
      </c>
      <c r="K7" s="38" t="s">
        <v>108</v>
      </c>
      <c r="L7" s="38" t="s">
        <v>109</v>
      </c>
      <c r="M7" s="38"/>
      <c r="N7" s="39" t="s">
        <v>110</v>
      </c>
      <c r="O7" s="39">
        <v>86.51</v>
      </c>
      <c r="P7" s="39">
        <v>96.21</v>
      </c>
      <c r="Q7" s="39">
        <v>2541</v>
      </c>
      <c r="R7" s="39" t="s">
        <v>110</v>
      </c>
      <c r="S7" s="39" t="s">
        <v>110</v>
      </c>
      <c r="T7" s="39" t="s">
        <v>110</v>
      </c>
      <c r="U7" s="39">
        <v>46395</v>
      </c>
      <c r="V7" s="39">
        <v>204.65</v>
      </c>
      <c r="W7" s="39">
        <v>226.7</v>
      </c>
      <c r="X7" s="39">
        <v>18.760000000000002</v>
      </c>
      <c r="Y7" s="39">
        <v>76.510000000000005</v>
      </c>
      <c r="Z7" s="39">
        <v>87.67</v>
      </c>
      <c r="AA7" s="39">
        <v>91.82</v>
      </c>
      <c r="AB7" s="39">
        <v>93.11</v>
      </c>
      <c r="AC7" s="39">
        <v>106.41</v>
      </c>
      <c r="AD7" s="39">
        <v>106.89</v>
      </c>
      <c r="AE7" s="39">
        <v>109.04</v>
      </c>
      <c r="AF7" s="39">
        <v>109.64</v>
      </c>
      <c r="AG7" s="39">
        <v>110.95</v>
      </c>
      <c r="AH7" s="39">
        <v>114.35</v>
      </c>
      <c r="AI7" s="39">
        <v>2059.54</v>
      </c>
      <c r="AJ7" s="39">
        <v>2217.8200000000002</v>
      </c>
      <c r="AK7" s="39">
        <v>1178.3800000000001</v>
      </c>
      <c r="AL7" s="39">
        <v>872.06</v>
      </c>
      <c r="AM7" s="39">
        <v>713.53</v>
      </c>
      <c r="AN7" s="39">
        <v>6.33</v>
      </c>
      <c r="AO7" s="39">
        <v>7.76</v>
      </c>
      <c r="AP7" s="39">
        <v>3.77</v>
      </c>
      <c r="AQ7" s="39">
        <v>3.62</v>
      </c>
      <c r="AR7" s="39">
        <v>3.91</v>
      </c>
      <c r="AS7" s="39">
        <v>0.79</v>
      </c>
      <c r="AT7" s="39">
        <v>11657.05</v>
      </c>
      <c r="AU7" s="39">
        <v>9074.85</v>
      </c>
      <c r="AV7" s="39">
        <v>737.33</v>
      </c>
      <c r="AW7" s="39">
        <v>713.12</v>
      </c>
      <c r="AX7" s="39">
        <v>691.66</v>
      </c>
      <c r="AY7" s="39">
        <v>852.01</v>
      </c>
      <c r="AZ7" s="39">
        <v>909.68</v>
      </c>
      <c r="BA7" s="39">
        <v>382.09</v>
      </c>
      <c r="BB7" s="39">
        <v>371.31</v>
      </c>
      <c r="BC7" s="39">
        <v>377.63</v>
      </c>
      <c r="BD7" s="39">
        <v>262.87</v>
      </c>
      <c r="BE7" s="39">
        <v>4747.07</v>
      </c>
      <c r="BF7" s="39">
        <v>3437.37</v>
      </c>
      <c r="BG7" s="39">
        <v>2731.52</v>
      </c>
      <c r="BH7" s="39">
        <v>1855.12</v>
      </c>
      <c r="BI7" s="39">
        <v>1562.87</v>
      </c>
      <c r="BJ7" s="39">
        <v>391.4</v>
      </c>
      <c r="BK7" s="39">
        <v>382.65</v>
      </c>
      <c r="BL7" s="39">
        <v>385.06</v>
      </c>
      <c r="BM7" s="39">
        <v>373.09</v>
      </c>
      <c r="BN7" s="39">
        <v>364.71</v>
      </c>
      <c r="BO7" s="39">
        <v>270.87</v>
      </c>
      <c r="BP7" s="39">
        <v>8.0299999999999994</v>
      </c>
      <c r="BQ7" s="39">
        <v>9.65</v>
      </c>
      <c r="BR7" s="39">
        <v>12.95</v>
      </c>
      <c r="BS7" s="39">
        <v>17.64</v>
      </c>
      <c r="BT7" s="39">
        <v>19.63</v>
      </c>
      <c r="BU7" s="39">
        <v>95.91</v>
      </c>
      <c r="BV7" s="39">
        <v>96.1</v>
      </c>
      <c r="BW7" s="39">
        <v>99.07</v>
      </c>
      <c r="BX7" s="39">
        <v>99.99</v>
      </c>
      <c r="BY7" s="39">
        <v>100.65</v>
      </c>
      <c r="BZ7" s="39">
        <v>105.59</v>
      </c>
      <c r="CA7" s="39">
        <v>1619.46</v>
      </c>
      <c r="CB7" s="39">
        <v>1344.8</v>
      </c>
      <c r="CC7" s="39">
        <v>1000.61</v>
      </c>
      <c r="CD7" s="39">
        <v>730.68</v>
      </c>
      <c r="CE7" s="39">
        <v>657.46</v>
      </c>
      <c r="CF7" s="39">
        <v>179.29</v>
      </c>
      <c r="CG7" s="39">
        <v>178.39</v>
      </c>
      <c r="CH7" s="39">
        <v>173.03</v>
      </c>
      <c r="CI7" s="39">
        <v>171.15</v>
      </c>
      <c r="CJ7" s="39">
        <v>170.19</v>
      </c>
      <c r="CK7" s="39">
        <v>163.27000000000001</v>
      </c>
      <c r="CL7" s="39">
        <v>12.35</v>
      </c>
      <c r="CM7" s="39">
        <v>17.27</v>
      </c>
      <c r="CN7" s="39">
        <v>20.190000000000001</v>
      </c>
      <c r="CO7" s="39">
        <v>32.28</v>
      </c>
      <c r="CP7" s="39">
        <v>37.479999999999997</v>
      </c>
      <c r="CQ7" s="39">
        <v>59.09</v>
      </c>
      <c r="CR7" s="39">
        <v>59.23</v>
      </c>
      <c r="CS7" s="39">
        <v>58.58</v>
      </c>
      <c r="CT7" s="39">
        <v>58.53</v>
      </c>
      <c r="CU7" s="39">
        <v>59.01</v>
      </c>
      <c r="CV7" s="39">
        <v>59.94</v>
      </c>
      <c r="CW7" s="39">
        <v>53.08</v>
      </c>
      <c r="CX7" s="39">
        <v>49.58</v>
      </c>
      <c r="CY7" s="39">
        <v>45.94</v>
      </c>
      <c r="CZ7" s="39">
        <v>40.25</v>
      </c>
      <c r="DA7" s="39">
        <v>38.9</v>
      </c>
      <c r="DB7" s="39">
        <v>85.4</v>
      </c>
      <c r="DC7" s="39">
        <v>85.53</v>
      </c>
      <c r="DD7" s="39">
        <v>85.23</v>
      </c>
      <c r="DE7" s="39">
        <v>85.26</v>
      </c>
      <c r="DF7" s="39">
        <v>85.37</v>
      </c>
      <c r="DG7" s="39">
        <v>90.22</v>
      </c>
      <c r="DH7" s="39">
        <v>20</v>
      </c>
      <c r="DI7" s="39">
        <v>24.03</v>
      </c>
      <c r="DJ7" s="39">
        <v>36.93</v>
      </c>
      <c r="DK7" s="39">
        <v>39.049999999999997</v>
      </c>
      <c r="DL7" s="39">
        <v>41.24</v>
      </c>
      <c r="DM7" s="39">
        <v>36.36</v>
      </c>
      <c r="DN7" s="39">
        <v>37.340000000000003</v>
      </c>
      <c r="DO7" s="39">
        <v>44.31</v>
      </c>
      <c r="DP7" s="39">
        <v>45.75</v>
      </c>
      <c r="DQ7" s="39">
        <v>46.9</v>
      </c>
      <c r="DR7" s="39">
        <v>47.91</v>
      </c>
      <c r="DS7" s="39">
        <v>0.64</v>
      </c>
      <c r="DT7" s="39">
        <v>0.85</v>
      </c>
      <c r="DU7" s="39">
        <v>1.38</v>
      </c>
      <c r="DV7" s="39">
        <v>1.39</v>
      </c>
      <c r="DW7" s="39">
        <v>4.49</v>
      </c>
      <c r="DX7" s="39">
        <v>7.8</v>
      </c>
      <c r="DY7" s="39">
        <v>8.39</v>
      </c>
      <c r="DZ7" s="39">
        <v>10.09</v>
      </c>
      <c r="EA7" s="39">
        <v>10.54</v>
      </c>
      <c r="EB7" s="39">
        <v>12.03</v>
      </c>
      <c r="EC7" s="39">
        <v>15</v>
      </c>
      <c r="ED7" s="39">
        <v>0.14000000000000001</v>
      </c>
      <c r="EE7" s="39">
        <v>0.32</v>
      </c>
      <c r="EF7" s="39">
        <v>0.56000000000000005</v>
      </c>
      <c r="EG7" s="39">
        <v>0.26</v>
      </c>
      <c r="EH7" s="39">
        <v>0.19</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2018-02-26T08:30:01Z</dcterms:modified>
</cp:coreProperties>
</file>