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rikamisv2\総務課\総務係\経理担当用\照会\照会一時保管29\30.1.26　経営比較分析表の分析等について【福島県市町村財政課】\【経営比較分析表】2016_078859_46_010\"/>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P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<sst xmlns="http://schemas.openxmlformats.org/spreadsheetml/2006/main" count="235" uniqueCount="120">
  <si>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</si>
  <si>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</si>
  <si>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</si>
  <si>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</si>
  <si>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</si>
  <si>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</si>
  <si>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</si>
  <si>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</si>
  <si>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</si>
  <si>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</si>
  <si>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</si>
  <si>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</si>
  <si>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</si>
  <si>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</si>
  <si>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</si>
  <si>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</si>
  <si>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</si>
  <si>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</si>
  <si>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</si>
  <si>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</si>
  <si>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</si>
  <si>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</si>
  <si>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</si>
  <si>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</si>
  <si>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</si>
  <si>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</si>
  <si>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</si>
  <si>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</si>
  <si>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</si>
  <si>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</si>
  <si>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</si>
  <si>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</si>
  <si>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</si>
  <si>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</si>
  <si>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</si>
  <si>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</si>
  <si>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</si>
  <si>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</si>
  <si>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</si>
  <si>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</si>
  <si>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</si>
  <si>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</si>
  <si>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</si>
  <si>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</si>
  <si>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</si>
  <si>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</si>
  <si>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</si>
  <si>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</si>
  <si>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</si>
  <si>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</si>
  <si>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</si>
  <si>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</si>
  <si>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</si>
  <si>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</si>
  <si>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</si>
  <si>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</si>
  <si>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</si>
  <si>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</si>
  <si>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</si>
  <si>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</si>
  <si>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</si>
  <si>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</si>
  <si>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</si>
  <si>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</si>
  <si>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</si>
  <si>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</si>
  <si>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</si>
  <si>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</si>
  <si>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</si>
  <si>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</si>
  <si>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</si>
  <si>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</si>
  <si>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</si>
  <si>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</si>
  <si>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</si>
  <si>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</si>
  <si>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</si>
  <si>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</si>
  <si>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</si>
  <si>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</si>
  <si>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</si>
  <si>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</si>
  <si>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</si>
  <si>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</si>
  <si>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</si>
  <si>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</si>
  <si>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</si>
  <si>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</si>
  <si>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</si>
  <si>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</si>
  <si>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</si>
  <si>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</si>
  <si>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</si>
  <si>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</si>
  <si>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</si>
  <si>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</si>
  <si>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</si>
  <si>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</si>
  <si>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</si>
  <si>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</si>
  <si>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</si>
  <si>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</si>
  <si>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</si>
  <si>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</si>
  <si>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</si>
  <si>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福島地方水道用水供給企業団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</si>
  <si>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</si>
  <si>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</si>
  <si>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</si>
  <si>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</si>
  <si>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</si>
  <si>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</si>
  <si>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</si>
  <si>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</si>
  <si>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</si>
  <si>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</si>
  <si>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当企業団の管路については比較的新しく、耐用年数を超過している管路がないため、老朽化についての指標の表示はありません。
　施設については、電気・機械設備等の更新を迎えますことから、施設更新計画に基づき施設の延命化を図りながら更新を行う予定です。
</t>
    <phoneticPr fontId="4"/>
  </si>
  <si>
    <t>当企業団は本格供給開始から１０年が経過したところですが、来るべき施設の更新等に備え、事業運営計画、施設更新計画・財政計画により、施設等の延命化を図りながら、効率的な運営を行ってまいります。</t>
    <phoneticPr fontId="4"/>
  </si>
  <si>
    <t xml:space="preserve">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企業債については、繰上償還・借換等で債務の削減に取り組んできましたが、供給開始から年数が経過していないため、債務残高が高い水準となっています。
</t>
    <phoneticPr fontId="4"/>
  </si>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</sst>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3417944"/>
        <c:axId val="3534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353417944"/>
        <c:axId val="353418336"/>
      </c:lineChart>
      <c:dateAx>
        <c:axId val="353417944"/>
        <c:scaling>
          <c:orientation val="minMax"/>
        </c:scaling>
        <c:delete val="1"/>
        <c:axPos val="b"/>
        <c:numFmt formatCode="ge" sourceLinked="1"/>
        <c:majorTickMark val="none"/>
        <c:minorTickMark val="none"/>
        <c:tickLblPos val="none"/>
        <c:crossAx val="353418336"/>
        <c:crosses val="autoZero"/>
        <c:auto val="1"/>
        <c:lblOffset val="100"/>
        <c:baseTimeUnit val="years"/>
      </c:dateAx>
      <c:valAx>
        <c:axId val="3534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1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74.2</c:v>
                </c:pt>
                <c:pt idx="1">
                  <c:v>74.75</c:v>
                </c:pt>
                <c:pt idx="2">
                  <c:v>73.81</c:v>
                </c:pt>
                <c:pt idx="3">
                  <c:v>74.14</c:v>
                </c:pt>
                <c:pt idx="4">
                  <c:v>73.69</c:v>
                </c:pt>
              </c:numCache>
            </c:numRef>
          </c:val>
        </c:ser>
        <c:dLbls>
          <c:showLegendKey val="0"/>
          <c:showVal val="0"/>
          <c:showCatName val="0"/>
          <c:showSerName val="0"/>
          <c:showPercent val="0"/>
          <c:showBubbleSize val="0"/>
        </c:dLbls>
        <c:gapWidth val="150"/>
        <c:axId val="296550496"/>
        <c:axId val="35643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296550496"/>
        <c:axId val="356433744"/>
      </c:lineChart>
      <c:dateAx>
        <c:axId val="296550496"/>
        <c:scaling>
          <c:orientation val="minMax"/>
        </c:scaling>
        <c:delete val="1"/>
        <c:axPos val="b"/>
        <c:numFmt formatCode="ge" sourceLinked="1"/>
        <c:majorTickMark val="none"/>
        <c:minorTickMark val="none"/>
        <c:tickLblPos val="none"/>
        <c:crossAx val="356433744"/>
        <c:crosses val="autoZero"/>
        <c:auto val="1"/>
        <c:lblOffset val="100"/>
        <c:baseTimeUnit val="years"/>
      </c:dateAx>
      <c:valAx>
        <c:axId val="35643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99.2</c:v>
                </c:pt>
                <c:pt idx="1">
                  <c:v>99.14</c:v>
                </c:pt>
                <c:pt idx="2">
                  <c:v>99.29</c:v>
                </c:pt>
                <c:pt idx="3">
                  <c:v>99.26</c:v>
                </c:pt>
                <c:pt idx="4">
                  <c:v>99.32</c:v>
                </c:pt>
              </c:numCache>
            </c:numRef>
          </c:val>
        </c:ser>
        <c:dLbls>
          <c:showLegendKey val="0"/>
          <c:showVal val="0"/>
          <c:showCatName val="0"/>
          <c:showSerName val="0"/>
          <c:showPercent val="0"/>
          <c:showBubbleSize val="0"/>
        </c:dLbls>
        <c:gapWidth val="150"/>
        <c:axId val="356434920"/>
        <c:axId val="35643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356434920"/>
        <c:axId val="356435312"/>
      </c:lineChart>
      <c:dateAx>
        <c:axId val="356434920"/>
        <c:scaling>
          <c:orientation val="minMax"/>
        </c:scaling>
        <c:delete val="1"/>
        <c:axPos val="b"/>
        <c:numFmt formatCode="ge" sourceLinked="1"/>
        <c:majorTickMark val="none"/>
        <c:minorTickMark val="none"/>
        <c:tickLblPos val="none"/>
        <c:crossAx val="356435312"/>
        <c:crosses val="autoZero"/>
        <c:auto val="1"/>
        <c:lblOffset val="100"/>
        <c:baseTimeUnit val="years"/>
      </c:dateAx>
      <c:valAx>
        <c:axId val="35643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3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98.78</c:v>
                </c:pt>
                <c:pt idx="1">
                  <c:v>103.9</c:v>
                </c:pt>
                <c:pt idx="2">
                  <c:v>103.97</c:v>
                </c:pt>
                <c:pt idx="3">
                  <c:v>106.2</c:v>
                </c:pt>
                <c:pt idx="4">
                  <c:v>98.09</c:v>
                </c:pt>
              </c:numCache>
            </c:numRef>
          </c:val>
        </c:ser>
        <c:dLbls>
          <c:showLegendKey val="0"/>
          <c:showVal val="0"/>
          <c:showCatName val="0"/>
          <c:showSerName val="0"/>
          <c:showPercent val="0"/>
          <c:showBubbleSize val="0"/>
        </c:dLbls>
        <c:gapWidth val="150"/>
        <c:axId val="296432824"/>
        <c:axId val="29643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296432824"/>
        <c:axId val="296432040"/>
      </c:lineChart>
      <c:dateAx>
        <c:axId val="296432824"/>
        <c:scaling>
          <c:orientation val="minMax"/>
        </c:scaling>
        <c:delete val="1"/>
        <c:axPos val="b"/>
        <c:numFmt formatCode="ge" sourceLinked="1"/>
        <c:majorTickMark val="none"/>
        <c:minorTickMark val="none"/>
        <c:tickLblPos val="none"/>
        <c:crossAx val="296432040"/>
        <c:crosses val="autoZero"/>
        <c:auto val="1"/>
        <c:lblOffset val="100"/>
        <c:baseTimeUnit val="years"/>
      </c:dateAx>
      <c:valAx>
        <c:axId val="296432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43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19.93</c:v>
                </c:pt>
                <c:pt idx="1">
                  <c:v>22.02</c:v>
                </c:pt>
                <c:pt idx="2">
                  <c:v>33.47</c:v>
                </c:pt>
                <c:pt idx="3">
                  <c:v>36.32</c:v>
                </c:pt>
                <c:pt idx="4">
                  <c:v>38.97</c:v>
                </c:pt>
              </c:numCache>
            </c:numRef>
          </c:val>
        </c:ser>
        <c:dLbls>
          <c:showLegendKey val="0"/>
          <c:showVal val="0"/>
          <c:showCatName val="0"/>
          <c:showSerName val="0"/>
          <c:showPercent val="0"/>
          <c:showBubbleSize val="0"/>
        </c:dLbls>
        <c:gapWidth val="150"/>
        <c:axId val="301832024"/>
        <c:axId val="3018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301832024"/>
        <c:axId val="301832416"/>
      </c:lineChart>
      <c:dateAx>
        <c:axId val="301832024"/>
        <c:scaling>
          <c:orientation val="minMax"/>
        </c:scaling>
        <c:delete val="1"/>
        <c:axPos val="b"/>
        <c:numFmt formatCode="ge" sourceLinked="1"/>
        <c:majorTickMark val="none"/>
        <c:minorTickMark val="none"/>
        <c:tickLblPos val="none"/>
        <c:crossAx val="301832416"/>
        <c:crosses val="autoZero"/>
        <c:auto val="1"/>
        <c:lblOffset val="100"/>
        <c:baseTimeUnit val="years"/>
      </c:dateAx>
      <c:valAx>
        <c:axId val="3018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83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1833592"/>
        <c:axId val="3018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301833592"/>
        <c:axId val="301833984"/>
      </c:lineChart>
      <c:dateAx>
        <c:axId val="301833592"/>
        <c:scaling>
          <c:orientation val="minMax"/>
        </c:scaling>
        <c:delete val="1"/>
        <c:axPos val="b"/>
        <c:numFmt formatCode="ge" sourceLinked="1"/>
        <c:majorTickMark val="none"/>
        <c:minorTickMark val="none"/>
        <c:tickLblPos val="none"/>
        <c:crossAx val="301833984"/>
        <c:crosses val="autoZero"/>
        <c:auto val="1"/>
        <c:lblOffset val="100"/>
        <c:baseTimeUnit val="years"/>
      </c:dateAx>
      <c:valAx>
        <c:axId val="3018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83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44.69</c:v>
                </c:pt>
                <c:pt idx="1">
                  <c:v>40.74</c:v>
                </c:pt>
                <c:pt idx="2">
                  <c:v>36.39</c:v>
                </c:pt>
                <c:pt idx="3">
                  <c:v>28.59</c:v>
                </c:pt>
                <c:pt idx="4">
                  <c:v>34.090000000000003</c:v>
                </c:pt>
              </c:numCache>
            </c:numRef>
          </c:val>
        </c:ser>
        <c:dLbls>
          <c:showLegendKey val="0"/>
          <c:showVal val="0"/>
          <c:showCatName val="0"/>
          <c:showSerName val="0"/>
          <c:showPercent val="0"/>
          <c:showBubbleSize val="0"/>
        </c:dLbls>
        <c:gapWidth val="150"/>
        <c:axId val="301835160"/>
        <c:axId val="2964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301835160"/>
        <c:axId val="296427552"/>
      </c:lineChart>
      <c:dateAx>
        <c:axId val="301835160"/>
        <c:scaling>
          <c:orientation val="minMax"/>
        </c:scaling>
        <c:delete val="1"/>
        <c:axPos val="b"/>
        <c:numFmt formatCode="ge" sourceLinked="1"/>
        <c:majorTickMark val="none"/>
        <c:minorTickMark val="none"/>
        <c:tickLblPos val="none"/>
        <c:crossAx val="296427552"/>
        <c:crosses val="autoZero"/>
        <c:auto val="1"/>
        <c:lblOffset val="100"/>
        <c:baseTimeUnit val="years"/>
      </c:dateAx>
      <c:valAx>
        <c:axId val="296427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183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7318.37</c:v>
                </c:pt>
                <c:pt idx="1">
                  <c:v>9012.73</c:v>
                </c:pt>
                <c:pt idx="2">
                  <c:v>395.89</c:v>
                </c:pt>
                <c:pt idx="3">
                  <c:v>415.41</c:v>
                </c:pt>
                <c:pt idx="4">
                  <c:v>395.77</c:v>
                </c:pt>
              </c:numCache>
            </c:numRef>
          </c:val>
        </c:ser>
        <c:dLbls>
          <c:showLegendKey val="0"/>
          <c:showVal val="0"/>
          <c:showCatName val="0"/>
          <c:showSerName val="0"/>
          <c:showPercent val="0"/>
          <c:showBubbleSize val="0"/>
        </c:dLbls>
        <c:gapWidth val="150"/>
        <c:axId val="296428728"/>
        <c:axId val="2964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296428728"/>
        <c:axId val="296429120"/>
      </c:lineChart>
      <c:dateAx>
        <c:axId val="296428728"/>
        <c:scaling>
          <c:orientation val="minMax"/>
        </c:scaling>
        <c:delete val="1"/>
        <c:axPos val="b"/>
        <c:numFmt formatCode="ge" sourceLinked="1"/>
        <c:majorTickMark val="none"/>
        <c:minorTickMark val="none"/>
        <c:tickLblPos val="none"/>
        <c:crossAx val="296429120"/>
        <c:crosses val="autoZero"/>
        <c:auto val="1"/>
        <c:lblOffset val="100"/>
        <c:baseTimeUnit val="years"/>
      </c:dateAx>
      <c:valAx>
        <c:axId val="296429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42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743.53</c:v>
                </c:pt>
                <c:pt idx="1">
                  <c:v>693.19</c:v>
                </c:pt>
                <c:pt idx="2">
                  <c:v>646.92999999999995</c:v>
                </c:pt>
                <c:pt idx="3">
                  <c:v>593.57000000000005</c:v>
                </c:pt>
                <c:pt idx="4">
                  <c:v>597.4</c:v>
                </c:pt>
              </c:numCache>
            </c:numRef>
          </c:val>
        </c:ser>
        <c:dLbls>
          <c:showLegendKey val="0"/>
          <c:showVal val="0"/>
          <c:showCatName val="0"/>
          <c:showSerName val="0"/>
          <c:showPercent val="0"/>
          <c:showBubbleSize val="0"/>
        </c:dLbls>
        <c:gapWidth val="150"/>
        <c:axId val="296430296"/>
        <c:axId val="29643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296430296"/>
        <c:axId val="296430688"/>
      </c:lineChart>
      <c:dateAx>
        <c:axId val="296430296"/>
        <c:scaling>
          <c:orientation val="minMax"/>
        </c:scaling>
        <c:delete val="1"/>
        <c:axPos val="b"/>
        <c:numFmt formatCode="ge" sourceLinked="1"/>
        <c:majorTickMark val="none"/>
        <c:minorTickMark val="none"/>
        <c:tickLblPos val="none"/>
        <c:crossAx val="296430688"/>
        <c:crosses val="autoZero"/>
        <c:auto val="1"/>
        <c:lblOffset val="100"/>
        <c:baseTimeUnit val="years"/>
      </c:dateAx>
      <c:valAx>
        <c:axId val="29643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43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97.67</c:v>
                </c:pt>
                <c:pt idx="1">
                  <c:v>102.07</c:v>
                </c:pt>
                <c:pt idx="2">
                  <c:v>103.75</c:v>
                </c:pt>
                <c:pt idx="3">
                  <c:v>105.26</c:v>
                </c:pt>
                <c:pt idx="4">
                  <c:v>95.93</c:v>
                </c:pt>
              </c:numCache>
            </c:numRef>
          </c:val>
        </c:ser>
        <c:dLbls>
          <c:showLegendKey val="0"/>
          <c:showVal val="0"/>
          <c:showCatName val="0"/>
          <c:showSerName val="0"/>
          <c:showPercent val="0"/>
          <c:showBubbleSize val="0"/>
        </c:dLbls>
        <c:gapWidth val="150"/>
        <c:axId val="296547360"/>
        <c:axId val="29654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296547360"/>
        <c:axId val="296547752"/>
      </c:lineChart>
      <c:dateAx>
        <c:axId val="296547360"/>
        <c:scaling>
          <c:orientation val="minMax"/>
        </c:scaling>
        <c:delete val="1"/>
        <c:axPos val="b"/>
        <c:numFmt formatCode="ge" sourceLinked="1"/>
        <c:majorTickMark val="none"/>
        <c:minorTickMark val="none"/>
        <c:tickLblPos val="none"/>
        <c:crossAx val="296547752"/>
        <c:crosses val="autoZero"/>
        <c:auto val="1"/>
        <c:lblOffset val="100"/>
        <c:baseTimeUnit val="years"/>
      </c:dateAx>
      <c:valAx>
        <c:axId val="29654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90.09</c:v>
                </c:pt>
                <c:pt idx="1">
                  <c:v>85.92</c:v>
                </c:pt>
                <c:pt idx="2">
                  <c:v>84.98</c:v>
                </c:pt>
                <c:pt idx="3">
                  <c:v>83.49</c:v>
                </c:pt>
                <c:pt idx="4">
                  <c:v>83.74</c:v>
                </c:pt>
              </c:numCache>
            </c:numRef>
          </c:val>
        </c:ser>
        <c:dLbls>
          <c:showLegendKey val="0"/>
          <c:showVal val="0"/>
          <c:showCatName val="0"/>
          <c:showSerName val="0"/>
          <c:showPercent val="0"/>
          <c:showBubbleSize val="0"/>
        </c:dLbls>
        <c:gapWidth val="150"/>
        <c:axId val="296548928"/>
        <c:axId val="29654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296548928"/>
        <c:axId val="296549320"/>
      </c:lineChart>
      <c:dateAx>
        <c:axId val="296548928"/>
        <c:scaling>
          <c:orientation val="minMax"/>
        </c:scaling>
        <c:delete val="1"/>
        <c:axPos val="b"/>
        <c:numFmt formatCode="ge" sourceLinked="1"/>
        <c:majorTickMark val="none"/>
        <c:minorTickMark val="none"/>
        <c:tickLblPos val="none"/>
        <c:crossAx val="296549320"/>
        <c:crosses val="autoZero"/>
        <c:auto val="1"/>
        <c:lblOffset val="100"/>
        <c:baseTimeUnit val="years"/>
      </c:dateAx>
      <c:valAx>
        <c:axId val="29654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Normal="100" workbookViewId="0">
      <selection activeCell="AD9" sqref="AD9"/>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福島県　福島地方水道用水供給企業団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81.92</v>
      </c>
      <c r="J10" s="68"/>
      <c r="K10" s="68"/>
      <c r="L10" s="68"/>
      <c r="M10" s="68"/>
      <c r="N10" s="68"/>
      <c r="O10" s="69"/>
      <c r="P10" s="70">
        <f>データ!$P$6</f>
        <v>94.96</v>
      </c>
      <c r="Q10" s="70"/>
      <c r="R10" s="70"/>
      <c r="S10" s="70"/>
      <c r="T10" s="70"/>
      <c r="U10" s="70"/>
      <c r="V10" s="70"/>
      <c r="W10" s="71">
        <f>データ!$Q$6</f>
        <v>0</v>
      </c>
      <c r="X10" s="71"/>
      <c r="Y10" s="71"/>
      <c r="Z10" s="71"/>
      <c r="AA10" s="71"/>
      <c r="AB10" s="71"/>
      <c r="AC10" s="71"/>
      <c r="AD10" s="2"/>
      <c r="AE10" s="2"/>
      <c r="AF10" s="2"/>
      <c r="AG10" s="2"/>
      <c r="AH10" s="5"/>
      <c r="AI10" s="5"/>
      <c r="AJ10" s="5"/>
      <c r="AK10" s="5"/>
      <c r="AL10" s="71">
        <f>データ!$U$6</f>
        <v>374801</v>
      </c>
      <c r="AM10" s="71"/>
      <c r="AN10" s="71"/>
      <c r="AO10" s="71"/>
      <c r="AP10" s="71"/>
      <c r="AQ10" s="71"/>
      <c r="AR10" s="71"/>
      <c r="AS10" s="71"/>
      <c r="AT10" s="67">
        <f>データ!$V$6</f>
        <v>597.03</v>
      </c>
      <c r="AU10" s="68"/>
      <c r="AV10" s="68"/>
      <c r="AW10" s="68"/>
      <c r="AX10" s="68"/>
      <c r="AY10" s="68"/>
      <c r="AZ10" s="68"/>
      <c r="BA10" s="68"/>
      <c r="BB10" s="70">
        <f>データ!$W$6</f>
        <v>627.78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cols>
    <col min="1" max="1" width="9" style="3"/>
    <col min="2" max="144" width="11.8867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78859</v>
      </c>
      <c r="D6" s="34">
        <f t="shared" si="3"/>
        <v>46</v>
      </c>
      <c r="E6" s="34">
        <f t="shared" si="3"/>
        <v>1</v>
      </c>
      <c r="F6" s="34">
        <f t="shared" si="3"/>
        <v>0</v>
      </c>
      <c r="G6" s="34">
        <f t="shared" si="3"/>
        <v>2</v>
      </c>
      <c r="H6" s="34" t="str">
        <f t="shared" si="3"/>
        <v>福島県　福島地方水道用水供給企業団</v>
      </c>
      <c r="I6" s="34" t="str">
        <f t="shared" si="3"/>
        <v>法適用</v>
      </c>
      <c r="J6" s="34" t="str">
        <f t="shared" si="3"/>
        <v>水道事業</v>
      </c>
      <c r="K6" s="34" t="str">
        <f t="shared" si="3"/>
        <v>用水供給事業</v>
      </c>
      <c r="L6" s="34" t="str">
        <f t="shared" si="3"/>
        <v>B</v>
      </c>
      <c r="M6" s="34">
        <f t="shared" si="3"/>
        <v>0</v>
      </c>
      <c r="N6" s="35" t="str">
        <f t="shared" si="3"/>
        <v>-</v>
      </c>
      <c r="O6" s="35">
        <f t="shared" si="3"/>
        <v>81.92</v>
      </c>
      <c r="P6" s="35">
        <f t="shared" si="3"/>
        <v>94.96</v>
      </c>
      <c r="Q6" s="35">
        <f t="shared" si="3"/>
        <v>0</v>
      </c>
      <c r="R6" s="35" t="str">
        <f t="shared" si="3"/>
        <v>-</v>
      </c>
      <c r="S6" s="35" t="str">
        <f t="shared" si="3"/>
        <v>-</v>
      </c>
      <c r="T6" s="35" t="str">
        <f t="shared" si="3"/>
        <v>-</v>
      </c>
      <c r="U6" s="35">
        <f t="shared" si="3"/>
        <v>374801</v>
      </c>
      <c r="V6" s="35">
        <f t="shared" si="3"/>
        <v>597.03</v>
      </c>
      <c r="W6" s="35">
        <f t="shared" si="3"/>
        <v>627.78</v>
      </c>
      <c r="X6" s="36">
        <f>IF(X7="",NA(),X7)</f>
        <v>98.78</v>
      </c>
      <c r="Y6" s="36">
        <f t="shared" ref="Y6:AG6" si="4">IF(Y7="",NA(),Y7)</f>
        <v>103.9</v>
      </c>
      <c r="Z6" s="36">
        <f t="shared" si="4"/>
        <v>103.97</v>
      </c>
      <c r="AA6" s="36">
        <f t="shared" si="4"/>
        <v>106.2</v>
      </c>
      <c r="AB6" s="36">
        <f t="shared" si="4"/>
        <v>98.09</v>
      </c>
      <c r="AC6" s="36">
        <f t="shared" si="4"/>
        <v>113.16</v>
      </c>
      <c r="AD6" s="36">
        <f t="shared" si="4"/>
        <v>113.88</v>
      </c>
      <c r="AE6" s="36">
        <f t="shared" si="4"/>
        <v>113.47</v>
      </c>
      <c r="AF6" s="36">
        <f t="shared" si="4"/>
        <v>113.33</v>
      </c>
      <c r="AG6" s="36">
        <f t="shared" si="4"/>
        <v>114.05</v>
      </c>
      <c r="AH6" s="35" t="str">
        <f>IF(AH7="","",IF(AH7="-","【-】","【"&amp;SUBSTITUTE(TEXT(AH7,"#,##0.00"),"-","△")&amp;"】"))</f>
        <v>【114.05】</v>
      </c>
      <c r="AI6" s="36">
        <f>IF(AI7="",NA(),AI7)</f>
        <v>44.69</v>
      </c>
      <c r="AJ6" s="36">
        <f t="shared" ref="AJ6:AR6" si="5">IF(AJ7="",NA(),AJ7)</f>
        <v>40.74</v>
      </c>
      <c r="AK6" s="36">
        <f t="shared" si="5"/>
        <v>36.39</v>
      </c>
      <c r="AL6" s="36">
        <f t="shared" si="5"/>
        <v>28.59</v>
      </c>
      <c r="AM6" s="36">
        <f t="shared" si="5"/>
        <v>34.090000000000003</v>
      </c>
      <c r="AN6" s="36">
        <f t="shared" si="5"/>
        <v>23.57</v>
      </c>
      <c r="AO6" s="36">
        <f t="shared" si="5"/>
        <v>21.34</v>
      </c>
      <c r="AP6" s="36">
        <f t="shared" si="5"/>
        <v>16.89</v>
      </c>
      <c r="AQ6" s="36">
        <f t="shared" si="5"/>
        <v>17.39</v>
      </c>
      <c r="AR6" s="36">
        <f t="shared" si="5"/>
        <v>12.65</v>
      </c>
      <c r="AS6" s="35" t="str">
        <f>IF(AS7="","",IF(AS7="-","【-】","【"&amp;SUBSTITUTE(TEXT(AS7,"#,##0.00"),"-","△")&amp;"】"))</f>
        <v>【12.65】</v>
      </c>
      <c r="AT6" s="36">
        <f>IF(AT7="",NA(),AT7)</f>
        <v>7318.37</v>
      </c>
      <c r="AU6" s="36">
        <f t="shared" ref="AU6:BC6" si="6">IF(AU7="",NA(),AU7)</f>
        <v>9012.73</v>
      </c>
      <c r="AV6" s="36">
        <f t="shared" si="6"/>
        <v>395.89</v>
      </c>
      <c r="AW6" s="36">
        <f t="shared" si="6"/>
        <v>415.41</v>
      </c>
      <c r="AX6" s="36">
        <f t="shared" si="6"/>
        <v>395.77</v>
      </c>
      <c r="AY6" s="36">
        <f t="shared" si="6"/>
        <v>654.97</v>
      </c>
      <c r="AZ6" s="36">
        <f t="shared" si="6"/>
        <v>634.53</v>
      </c>
      <c r="BA6" s="36">
        <f t="shared" si="6"/>
        <v>200.22</v>
      </c>
      <c r="BB6" s="36">
        <f t="shared" si="6"/>
        <v>212.95</v>
      </c>
      <c r="BC6" s="36">
        <f t="shared" si="6"/>
        <v>224.41</v>
      </c>
      <c r="BD6" s="35" t="str">
        <f>IF(BD7="","",IF(BD7="-","【-】","【"&amp;SUBSTITUTE(TEXT(BD7,"#,##0.00"),"-","△")&amp;"】"))</f>
        <v>【224.41】</v>
      </c>
      <c r="BE6" s="36">
        <f>IF(BE7="",NA(),BE7)</f>
        <v>743.53</v>
      </c>
      <c r="BF6" s="36">
        <f t="shared" ref="BF6:BN6" si="7">IF(BF7="",NA(),BF7)</f>
        <v>693.19</v>
      </c>
      <c r="BG6" s="36">
        <f t="shared" si="7"/>
        <v>646.92999999999995</v>
      </c>
      <c r="BH6" s="36">
        <f t="shared" si="7"/>
        <v>593.57000000000005</v>
      </c>
      <c r="BI6" s="36">
        <f t="shared" si="7"/>
        <v>597.4</v>
      </c>
      <c r="BJ6" s="36">
        <f t="shared" si="7"/>
        <v>383.75</v>
      </c>
      <c r="BK6" s="36">
        <f t="shared" si="7"/>
        <v>368.94</v>
      </c>
      <c r="BL6" s="36">
        <f t="shared" si="7"/>
        <v>351.06</v>
      </c>
      <c r="BM6" s="36">
        <f t="shared" si="7"/>
        <v>333.48</v>
      </c>
      <c r="BN6" s="36">
        <f t="shared" si="7"/>
        <v>320.31</v>
      </c>
      <c r="BO6" s="35" t="str">
        <f>IF(BO7="","",IF(BO7="-","【-】","【"&amp;SUBSTITUTE(TEXT(BO7,"#,##0.00"),"-","△")&amp;"】"))</f>
        <v>【320.31】</v>
      </c>
      <c r="BP6" s="36">
        <f>IF(BP7="",NA(),BP7)</f>
        <v>97.67</v>
      </c>
      <c r="BQ6" s="36">
        <f t="shared" ref="BQ6:BY6" si="8">IF(BQ7="",NA(),BQ7)</f>
        <v>102.07</v>
      </c>
      <c r="BR6" s="36">
        <f t="shared" si="8"/>
        <v>103.75</v>
      </c>
      <c r="BS6" s="36">
        <f t="shared" si="8"/>
        <v>105.26</v>
      </c>
      <c r="BT6" s="36">
        <f t="shared" si="8"/>
        <v>95.93</v>
      </c>
      <c r="BU6" s="36">
        <f t="shared" si="8"/>
        <v>110.39</v>
      </c>
      <c r="BV6" s="36">
        <f t="shared" si="8"/>
        <v>111.12</v>
      </c>
      <c r="BW6" s="36">
        <f t="shared" si="8"/>
        <v>112.92</v>
      </c>
      <c r="BX6" s="36">
        <f t="shared" si="8"/>
        <v>112.81</v>
      </c>
      <c r="BY6" s="36">
        <f t="shared" si="8"/>
        <v>113.88</v>
      </c>
      <c r="BZ6" s="35" t="str">
        <f>IF(BZ7="","",IF(BZ7="-","【-】","【"&amp;SUBSTITUTE(TEXT(BZ7,"#,##0.00"),"-","△")&amp;"】"))</f>
        <v>【113.88】</v>
      </c>
      <c r="CA6" s="36">
        <f>IF(CA7="",NA(),CA7)</f>
        <v>90.09</v>
      </c>
      <c r="CB6" s="36">
        <f t="shared" ref="CB6:CJ6" si="9">IF(CB7="",NA(),CB7)</f>
        <v>85.92</v>
      </c>
      <c r="CC6" s="36">
        <f t="shared" si="9"/>
        <v>84.98</v>
      </c>
      <c r="CD6" s="36">
        <f t="shared" si="9"/>
        <v>83.49</v>
      </c>
      <c r="CE6" s="36">
        <f t="shared" si="9"/>
        <v>83.74</v>
      </c>
      <c r="CF6" s="36">
        <f t="shared" si="9"/>
        <v>76.81</v>
      </c>
      <c r="CG6" s="36">
        <f t="shared" si="9"/>
        <v>75.75</v>
      </c>
      <c r="CH6" s="36">
        <f t="shared" si="9"/>
        <v>75.3</v>
      </c>
      <c r="CI6" s="36">
        <f t="shared" si="9"/>
        <v>75.3</v>
      </c>
      <c r="CJ6" s="36">
        <f t="shared" si="9"/>
        <v>74.02</v>
      </c>
      <c r="CK6" s="35" t="str">
        <f>IF(CK7="","",IF(CK7="-","【-】","【"&amp;SUBSTITUTE(TEXT(CK7,"#,##0.00"),"-","△")&amp;"】"))</f>
        <v>【74.02】</v>
      </c>
      <c r="CL6" s="36">
        <f>IF(CL7="",NA(),CL7)</f>
        <v>74.2</v>
      </c>
      <c r="CM6" s="36">
        <f t="shared" ref="CM6:CU6" si="10">IF(CM7="",NA(),CM7)</f>
        <v>74.75</v>
      </c>
      <c r="CN6" s="36">
        <f t="shared" si="10"/>
        <v>73.81</v>
      </c>
      <c r="CO6" s="36">
        <f t="shared" si="10"/>
        <v>74.14</v>
      </c>
      <c r="CP6" s="36">
        <f t="shared" si="10"/>
        <v>73.69</v>
      </c>
      <c r="CQ6" s="36">
        <f t="shared" si="10"/>
        <v>64.55</v>
      </c>
      <c r="CR6" s="36">
        <f t="shared" si="10"/>
        <v>64.12</v>
      </c>
      <c r="CS6" s="36">
        <f t="shared" si="10"/>
        <v>62.69</v>
      </c>
      <c r="CT6" s="36">
        <f t="shared" si="10"/>
        <v>61.82</v>
      </c>
      <c r="CU6" s="36">
        <f t="shared" si="10"/>
        <v>61.66</v>
      </c>
      <c r="CV6" s="35" t="str">
        <f>IF(CV7="","",IF(CV7="-","【-】","【"&amp;SUBSTITUTE(TEXT(CV7,"#,##0.00"),"-","△")&amp;"】"))</f>
        <v>【61.66】</v>
      </c>
      <c r="CW6" s="36">
        <f>IF(CW7="",NA(),CW7)</f>
        <v>99.2</v>
      </c>
      <c r="CX6" s="36">
        <f t="shared" ref="CX6:DF6" si="11">IF(CX7="",NA(),CX7)</f>
        <v>99.14</v>
      </c>
      <c r="CY6" s="36">
        <f t="shared" si="11"/>
        <v>99.29</v>
      </c>
      <c r="CZ6" s="36">
        <f t="shared" si="11"/>
        <v>99.26</v>
      </c>
      <c r="DA6" s="36">
        <f t="shared" si="11"/>
        <v>99.32</v>
      </c>
      <c r="DB6" s="36">
        <f t="shared" si="11"/>
        <v>99.93</v>
      </c>
      <c r="DC6" s="36">
        <f t="shared" si="11"/>
        <v>100.12</v>
      </c>
      <c r="DD6" s="36">
        <f t="shared" si="11"/>
        <v>100.12</v>
      </c>
      <c r="DE6" s="36">
        <f t="shared" si="11"/>
        <v>100.03</v>
      </c>
      <c r="DF6" s="36">
        <f t="shared" si="11"/>
        <v>100.05</v>
      </c>
      <c r="DG6" s="35" t="str">
        <f>IF(DG7="","",IF(DG7="-","【-】","【"&amp;SUBSTITUTE(TEXT(DG7,"#,##0.00"),"-","△")&amp;"】"))</f>
        <v>【100.05】</v>
      </c>
      <c r="DH6" s="36">
        <f>IF(DH7="",NA(),DH7)</f>
        <v>19.93</v>
      </c>
      <c r="DI6" s="36">
        <f t="shared" ref="DI6:DQ6" si="12">IF(DI7="",NA(),DI7)</f>
        <v>22.02</v>
      </c>
      <c r="DJ6" s="36">
        <f t="shared" si="12"/>
        <v>33.47</v>
      </c>
      <c r="DK6" s="36">
        <f t="shared" si="12"/>
        <v>36.32</v>
      </c>
      <c r="DL6" s="36">
        <f t="shared" si="12"/>
        <v>38.97</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5">
        <f t="shared" si="13"/>
        <v>0</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c r="A7" s="29"/>
      <c r="B7" s="38">
        <v>2016</v>
      </c>
      <c r="C7" s="38">
        <v>78859</v>
      </c>
      <c r="D7" s="38">
        <v>46</v>
      </c>
      <c r="E7" s="38">
        <v>1</v>
      </c>
      <c r="F7" s="38">
        <v>0</v>
      </c>
      <c r="G7" s="38">
        <v>2</v>
      </c>
      <c r="H7" s="38" t="s">
        <v>105</v>
      </c>
      <c r="I7" s="38" t="s">
        <v>106</v>
      </c>
      <c r="J7" s="38" t="s">
        <v>107</v>
      </c>
      <c r="K7" s="38" t="s">
        <v>108</v>
      </c>
      <c r="L7" s="38" t="s">
        <v>109</v>
      </c>
      <c r="M7" s="38"/>
      <c r="N7" s="39" t="s">
        <v>110</v>
      </c>
      <c r="O7" s="39">
        <v>81.92</v>
      </c>
      <c r="P7" s="39">
        <v>94.96</v>
      </c>
      <c r="Q7" s="39">
        <v>0</v>
      </c>
      <c r="R7" s="39" t="s">
        <v>110</v>
      </c>
      <c r="S7" s="39" t="s">
        <v>110</v>
      </c>
      <c r="T7" s="39" t="s">
        <v>110</v>
      </c>
      <c r="U7" s="39">
        <v>374801</v>
      </c>
      <c r="V7" s="39">
        <v>597.03</v>
      </c>
      <c r="W7" s="39">
        <v>627.78</v>
      </c>
      <c r="X7" s="39">
        <v>98.78</v>
      </c>
      <c r="Y7" s="39">
        <v>103.9</v>
      </c>
      <c r="Z7" s="39">
        <v>103.97</v>
      </c>
      <c r="AA7" s="39">
        <v>106.2</v>
      </c>
      <c r="AB7" s="39">
        <v>98.09</v>
      </c>
      <c r="AC7" s="39">
        <v>113.16</v>
      </c>
      <c r="AD7" s="39">
        <v>113.88</v>
      </c>
      <c r="AE7" s="39">
        <v>113.47</v>
      </c>
      <c r="AF7" s="39">
        <v>113.33</v>
      </c>
      <c r="AG7" s="39">
        <v>114.05</v>
      </c>
      <c r="AH7" s="39">
        <v>114.05</v>
      </c>
      <c r="AI7" s="39">
        <v>44.69</v>
      </c>
      <c r="AJ7" s="39">
        <v>40.74</v>
      </c>
      <c r="AK7" s="39">
        <v>36.39</v>
      </c>
      <c r="AL7" s="39">
        <v>28.59</v>
      </c>
      <c r="AM7" s="39">
        <v>34.090000000000003</v>
      </c>
      <c r="AN7" s="39">
        <v>23.57</v>
      </c>
      <c r="AO7" s="39">
        <v>21.34</v>
      </c>
      <c r="AP7" s="39">
        <v>16.89</v>
      </c>
      <c r="AQ7" s="39">
        <v>17.39</v>
      </c>
      <c r="AR7" s="39">
        <v>12.65</v>
      </c>
      <c r="AS7" s="39">
        <v>12.65</v>
      </c>
      <c r="AT7" s="39">
        <v>7318.37</v>
      </c>
      <c r="AU7" s="39">
        <v>9012.73</v>
      </c>
      <c r="AV7" s="39">
        <v>395.89</v>
      </c>
      <c r="AW7" s="39">
        <v>415.41</v>
      </c>
      <c r="AX7" s="39">
        <v>395.77</v>
      </c>
      <c r="AY7" s="39">
        <v>654.97</v>
      </c>
      <c r="AZ7" s="39">
        <v>634.53</v>
      </c>
      <c r="BA7" s="39">
        <v>200.22</v>
      </c>
      <c r="BB7" s="39">
        <v>212.95</v>
      </c>
      <c r="BC7" s="39">
        <v>224.41</v>
      </c>
      <c r="BD7" s="39">
        <v>224.41</v>
      </c>
      <c r="BE7" s="39">
        <v>743.53</v>
      </c>
      <c r="BF7" s="39">
        <v>693.19</v>
      </c>
      <c r="BG7" s="39">
        <v>646.92999999999995</v>
      </c>
      <c r="BH7" s="39">
        <v>593.57000000000005</v>
      </c>
      <c r="BI7" s="39">
        <v>597.4</v>
      </c>
      <c r="BJ7" s="39">
        <v>383.75</v>
      </c>
      <c r="BK7" s="39">
        <v>368.94</v>
      </c>
      <c r="BL7" s="39">
        <v>351.06</v>
      </c>
      <c r="BM7" s="39">
        <v>333.48</v>
      </c>
      <c r="BN7" s="39">
        <v>320.31</v>
      </c>
      <c r="BO7" s="39">
        <v>320.31</v>
      </c>
      <c r="BP7" s="39">
        <v>97.67</v>
      </c>
      <c r="BQ7" s="39">
        <v>102.07</v>
      </c>
      <c r="BR7" s="39">
        <v>103.75</v>
      </c>
      <c r="BS7" s="39">
        <v>105.26</v>
      </c>
      <c r="BT7" s="39">
        <v>95.93</v>
      </c>
      <c r="BU7" s="39">
        <v>110.39</v>
      </c>
      <c r="BV7" s="39">
        <v>111.12</v>
      </c>
      <c r="BW7" s="39">
        <v>112.92</v>
      </c>
      <c r="BX7" s="39">
        <v>112.81</v>
      </c>
      <c r="BY7" s="39">
        <v>113.88</v>
      </c>
      <c r="BZ7" s="39">
        <v>113.88</v>
      </c>
      <c r="CA7" s="39">
        <v>90.09</v>
      </c>
      <c r="CB7" s="39">
        <v>85.92</v>
      </c>
      <c r="CC7" s="39">
        <v>84.98</v>
      </c>
      <c r="CD7" s="39">
        <v>83.49</v>
      </c>
      <c r="CE7" s="39">
        <v>83.74</v>
      </c>
      <c r="CF7" s="39">
        <v>76.81</v>
      </c>
      <c r="CG7" s="39">
        <v>75.75</v>
      </c>
      <c r="CH7" s="39">
        <v>75.3</v>
      </c>
      <c r="CI7" s="39">
        <v>75.3</v>
      </c>
      <c r="CJ7" s="39">
        <v>74.02</v>
      </c>
      <c r="CK7" s="39">
        <v>74.02</v>
      </c>
      <c r="CL7" s="39">
        <v>74.2</v>
      </c>
      <c r="CM7" s="39">
        <v>74.75</v>
      </c>
      <c r="CN7" s="39">
        <v>73.81</v>
      </c>
      <c r="CO7" s="39">
        <v>74.14</v>
      </c>
      <c r="CP7" s="39">
        <v>73.69</v>
      </c>
      <c r="CQ7" s="39">
        <v>64.55</v>
      </c>
      <c r="CR7" s="39">
        <v>64.12</v>
      </c>
      <c r="CS7" s="39">
        <v>62.69</v>
      </c>
      <c r="CT7" s="39">
        <v>61.82</v>
      </c>
      <c r="CU7" s="39">
        <v>61.66</v>
      </c>
      <c r="CV7" s="39">
        <v>61.66</v>
      </c>
      <c r="CW7" s="39">
        <v>99.2</v>
      </c>
      <c r="CX7" s="39">
        <v>99.14</v>
      </c>
      <c r="CY7" s="39">
        <v>99.29</v>
      </c>
      <c r="CZ7" s="39">
        <v>99.26</v>
      </c>
      <c r="DA7" s="39">
        <v>99.32</v>
      </c>
      <c r="DB7" s="39">
        <v>99.93</v>
      </c>
      <c r="DC7" s="39">
        <v>100.12</v>
      </c>
      <c r="DD7" s="39">
        <v>100.12</v>
      </c>
      <c r="DE7" s="39">
        <v>100.03</v>
      </c>
      <c r="DF7" s="39">
        <v>100.05</v>
      </c>
      <c r="DG7" s="39">
        <v>100.05</v>
      </c>
      <c r="DH7" s="39">
        <v>19.93</v>
      </c>
      <c r="DI7" s="39">
        <v>22.02</v>
      </c>
      <c r="DJ7" s="39">
        <v>33.47</v>
      </c>
      <c r="DK7" s="39">
        <v>36.32</v>
      </c>
      <c r="DL7" s="39">
        <v>38.97</v>
      </c>
      <c r="DM7" s="39">
        <v>38.86</v>
      </c>
      <c r="DN7" s="39">
        <v>39.81</v>
      </c>
      <c r="DO7" s="39">
        <v>51.44</v>
      </c>
      <c r="DP7" s="39">
        <v>52.4</v>
      </c>
      <c r="DQ7" s="39">
        <v>53.56</v>
      </c>
      <c r="DR7" s="39">
        <v>53.56</v>
      </c>
      <c r="DS7" s="39">
        <v>0</v>
      </c>
      <c r="DT7" s="39">
        <v>0</v>
      </c>
      <c r="DU7" s="39">
        <v>0</v>
      </c>
      <c r="DV7" s="39">
        <v>0</v>
      </c>
      <c r="DW7" s="39">
        <v>0</v>
      </c>
      <c r="DX7" s="39">
        <v>12.13</v>
      </c>
      <c r="DY7" s="39">
        <v>13.72</v>
      </c>
      <c r="DZ7" s="39">
        <v>16.77</v>
      </c>
      <c r="EA7" s="39">
        <v>18.05</v>
      </c>
      <c r="EB7" s="39">
        <v>19.440000000000001</v>
      </c>
      <c r="EC7" s="39">
        <v>19.440000000000001</v>
      </c>
      <c r="ED7" s="39">
        <v>0</v>
      </c>
      <c r="EE7" s="39">
        <v>0</v>
      </c>
      <c r="EF7" s="39">
        <v>0</v>
      </c>
      <c r="EG7" s="39">
        <v>0</v>
      </c>
      <c r="EH7" s="39">
        <v>0</v>
      </c>
      <c r="EI7" s="39">
        <v>0.16</v>
      </c>
      <c r="EJ7" s="39">
        <v>0.25</v>
      </c>
      <c r="EK7" s="39">
        <v>0.13</v>
      </c>
      <c r="EL7" s="39">
        <v>0.26</v>
      </c>
      <c r="EM7" s="39">
        <v>0.24</v>
      </c>
      <c r="EN7" s="39">
        <v>0.24</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