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W10" i="4" s="1"/>
  <c r="P6" i="5"/>
  <c r="P10" i="4" s="1"/>
  <c r="O6" i="5"/>
  <c r="N6" i="5"/>
  <c r="M6" i="5"/>
  <c r="L6" i="5"/>
  <c r="K6" i="5"/>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I10" i="4"/>
  <c r="B10" i="4"/>
  <c r="BB8" i="4"/>
  <c r="AT8" i="4"/>
  <c r="W8" i="4"/>
  <c r="P8" i="4"/>
  <c r="B6" i="4"/>
  <c r="C10" i="5" l="1"/>
  <c r="D10" i="5"/>
  <c r="E10" i="5"/>
  <c r="B10" i="5"/>
</calcChain>
</file>

<file path=xl/sharedStrings.xml><?xml version="1.0" encoding="utf-8"?>
<sst xmlns="http://schemas.openxmlformats.org/spreadsheetml/2006/main" count="235" uniqueCount="120">
  <si>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</si>
  <si>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</si>
  <si>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</si>
  <si>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</si>
  <si>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</si>
  <si>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</si>
  <si>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</si>
  <si>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</si>
  <si>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</si>
  <si>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</si>
  <si>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</si>
  <si>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</si>
  <si>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</si>
  <si>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</si>
  <si>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</si>
  <si>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</si>
  <si>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</si>
  <si>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</si>
  <si>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</si>
  <si>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</si>
  <si>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</si>
  <si>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</si>
  <si>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</si>
  <si>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</si>
  <si>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</si>
  <si>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</si>
  <si>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</si>
  <si>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</si>
  <si>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</si>
  <si>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</si>
  <si>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</si>
  <si>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</si>
  <si>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</si>
  <si>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</si>
  <si>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</si>
  <si>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</si>
  <si>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</si>
  <si>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</si>
  <si>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</si>
  <si>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</si>
  <si>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</si>
  <si>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</si>
  <si>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</si>
  <si>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</si>
  <si>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</si>
  <si>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</si>
  <si>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</si>
  <si>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</si>
  <si>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</si>
  <si>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</si>
  <si>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</si>
  <si>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</si>
  <si>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</si>
  <si>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</si>
  <si>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</si>
  <si>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</si>
  <si>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</si>
  <si>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</si>
  <si>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</si>
  <si>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</si>
  <si>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</si>
  <si>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</si>
  <si>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</si>
  <si>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</si>
  <si>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</si>
  <si>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</si>
  <si>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</si>
  <si>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</si>
  <si>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</si>
  <si>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</si>
  <si>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</si>
  <si>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</si>
  <si>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</si>
  <si>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</si>
  <si>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</si>
  <si>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</si>
  <si>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</si>
  <si>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</si>
  <si>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</si>
  <si>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</si>
  <si>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</si>
  <si>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</si>
  <si>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</si>
  <si>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</si>
  <si>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</si>
  <si>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</si>
  <si>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</si>
  <si>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</si>
  <si>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</si>
  <si>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</si>
  <si>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</si>
  <si>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</si>
  <si>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</si>
  <si>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</si>
  <si>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</si>
  <si>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</si>
  <si>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</si>
  <si>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</si>
  <si>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</si>
  <si>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</si>
  <si>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</si>
  <si>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</si>
  <si>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</si>
  <si>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</si>
  <si>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</si>
  <si>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会津若松地方広域市町村圏整備組合</t>
  </si>
  <si>
    <t>法適用</t>
  </si>
  <si>
    <t>水道事業</t>
  </si>
  <si>
    <t>用水供給事業</t>
  </si>
  <si>
    <t>B</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</si>
  <si>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</si>
  <si>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</si>
  <si>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</si>
  <si>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</si>
  <si>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</si>
  <si>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</si>
  <si>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・有形固定資産減価償却率は、全国平均を上回っており、施設の老朽化が進んでいる。
・管路については、まだ耐用年数に達していない状況にある。</t>
    <phoneticPr fontId="4"/>
  </si>
  <si>
    <t>・経常利益は黒字で、経営収支比率は、100％を超えており良好といえる。
・企業債残高は、年々減少し平成31年度に完済の予定。
・流動比率は、100％を超え支払能力は十分といえる。
・施設利用率は、平成28年度において、前年度より若干上昇しているものの、全体的には、節水型機器の普及や人口減少に伴い、減少傾向にある。</t>
    <rPh sb="101" eb="103">
      <t>ヘイセイ</t>
    </rPh>
    <rPh sb="105" eb="107">
      <t>ネンド</t>
    </rPh>
    <rPh sb="112" eb="115">
      <t>ゼンネンド</t>
    </rPh>
    <rPh sb="117" eb="119">
      <t>ジャッカン</t>
    </rPh>
    <rPh sb="119" eb="121">
      <t>ジョウショウ</t>
    </rPh>
    <rPh sb="129" eb="131">
      <t>ゼンタイ</t>
    </rPh>
    <rPh sb="131" eb="132">
      <t>テキ</t>
    </rPh>
    <phoneticPr fontId="4"/>
  </si>
  <si>
    <t xml:space="preserve">・概ね、財務内容は健全性が確保されていると考えられる。
・施設の老朽化については、長期財政計画（10ヶ年計画）において、長寿命化対策と更新計画を定めております。
　今後は、アセットマネジメントを活用し、人口減少等の社会情勢の変化に対応した計画的な更新を進めていく必要がある。
・管路については、耐用年数に達してはいないものの、今後、更新へ向けて、方向性を検討していく必要がある。
</t>
    <rPh sb="42" eb="44">
      <t>チョウキ</t>
    </rPh>
    <rPh sb="44" eb="46">
      <t>ザイセイ</t>
    </rPh>
    <rPh sb="46" eb="48">
      <t>ケイカク</t>
    </rPh>
    <rPh sb="52" eb="53">
      <t>ネン</t>
    </rPh>
    <rPh sb="53" eb="55">
      <t>ケイカク</t>
    </rPh>
    <rPh sb="61" eb="62">
      <t>チョウ</t>
    </rPh>
    <rPh sb="62" eb="65">
      <t>ジュミョウカ</t>
    </rPh>
    <rPh sb="65" eb="67">
      <t>タイサク</t>
    </rPh>
    <rPh sb="68" eb="70">
      <t>コウシン</t>
    </rPh>
    <rPh sb="70" eb="72">
      <t>ケイカク</t>
    </rPh>
    <rPh sb="73" eb="74">
      <t>サダ</t>
    </rPh>
    <rPh sb="83" eb="85">
      <t>コンゴ</t>
    </rPh>
    <phoneticPr fontId="4"/>
  </si>
  <si>
    <t>その他</t>
    <rPh sb="2" eb="3">
      <t>タ</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</si>
</sst>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72140672"/>
        <c:axId val="72163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0.16</c:v>
                </c:pt>
                <c:pt idx="1">
                  <c:v>0.25</c:v>
                </c:pt>
                <c:pt idx="2">
                  <c:v>0.13</c:v>
                </c:pt>
                <c:pt idx="3">
                  <c:v>0.26</c:v>
                </c:pt>
                <c:pt idx="4">
                  <c:v>0.24</c:v>
                </c:pt>
              </c:numCache>
            </c:numRef>
          </c:val>
          <c:smooth val="0"/>
        </c:ser>
        <c:dLbls>
          <c:showLegendKey val="0"/>
          <c:showVal val="0"/>
          <c:showCatName val="0"/>
          <c:showSerName val="0"/>
          <c:showPercent val="0"/>
          <c:showBubbleSize val="0"/>
        </c:dLbls>
        <c:marker val="1"/>
        <c:smooth val="0"/>
        <c:axId val="72140672"/>
        <c:axId val="72163328"/>
      </c:lineChart>
      <c:dateAx>
        <c:axId val="72140672"/>
        <c:scaling>
          <c:orientation val="minMax"/>
        </c:scaling>
        <c:delete val="1"/>
        <c:axPos val="b"/>
        <c:numFmt formatCode="ge" sourceLinked="1"/>
        <c:majorTickMark val="none"/>
        <c:minorTickMark val="none"/>
        <c:tickLblPos val="none"/>
        <c:crossAx val="72163328"/>
        <c:crosses val="autoZero"/>
        <c:auto val="1"/>
        <c:lblOffset val="100"/>
        <c:baseTimeUnit val="years"/>
      </c:dateAx>
      <c:valAx>
        <c:axId val="72163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40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59.44</c:v>
                </c:pt>
                <c:pt idx="1">
                  <c:v>57.3</c:v>
                </c:pt>
                <c:pt idx="2">
                  <c:v>55.58</c:v>
                </c:pt>
                <c:pt idx="3">
                  <c:v>53.86</c:v>
                </c:pt>
                <c:pt idx="4">
                  <c:v>55.87</c:v>
                </c:pt>
              </c:numCache>
            </c:numRef>
          </c:val>
        </c:ser>
        <c:dLbls>
          <c:showLegendKey val="0"/>
          <c:showVal val="0"/>
          <c:showCatName val="0"/>
          <c:showSerName val="0"/>
          <c:showPercent val="0"/>
          <c:showBubbleSize val="0"/>
        </c:dLbls>
        <c:gapWidth val="150"/>
        <c:axId val="144330752"/>
        <c:axId val="144333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64.55</c:v>
                </c:pt>
                <c:pt idx="1">
                  <c:v>64.12</c:v>
                </c:pt>
                <c:pt idx="2">
                  <c:v>62.69</c:v>
                </c:pt>
                <c:pt idx="3">
                  <c:v>61.82</c:v>
                </c:pt>
                <c:pt idx="4">
                  <c:v>61.66</c:v>
                </c:pt>
              </c:numCache>
            </c:numRef>
          </c:val>
          <c:smooth val="0"/>
        </c:ser>
        <c:dLbls>
          <c:showLegendKey val="0"/>
          <c:showVal val="0"/>
          <c:showCatName val="0"/>
          <c:showSerName val="0"/>
          <c:showPercent val="0"/>
          <c:showBubbleSize val="0"/>
        </c:dLbls>
        <c:marker val="1"/>
        <c:smooth val="0"/>
        <c:axId val="144330752"/>
        <c:axId val="144333056"/>
      </c:lineChart>
      <c:dateAx>
        <c:axId val="144330752"/>
        <c:scaling>
          <c:orientation val="minMax"/>
        </c:scaling>
        <c:delete val="1"/>
        <c:axPos val="b"/>
        <c:numFmt formatCode="ge" sourceLinked="1"/>
        <c:majorTickMark val="none"/>
        <c:minorTickMark val="none"/>
        <c:tickLblPos val="none"/>
        <c:crossAx val="144333056"/>
        <c:crosses val="autoZero"/>
        <c:auto val="1"/>
        <c:lblOffset val="100"/>
        <c:baseTimeUnit val="years"/>
      </c:dateAx>
      <c:valAx>
        <c:axId val="144333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330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98.72</c:v>
                </c:pt>
                <c:pt idx="1">
                  <c:v>99.03</c:v>
                </c:pt>
                <c:pt idx="2">
                  <c:v>99.51</c:v>
                </c:pt>
                <c:pt idx="3">
                  <c:v>99.28</c:v>
                </c:pt>
                <c:pt idx="4">
                  <c:v>99.33</c:v>
                </c:pt>
              </c:numCache>
            </c:numRef>
          </c:val>
        </c:ser>
        <c:dLbls>
          <c:showLegendKey val="0"/>
          <c:showVal val="0"/>
          <c:showCatName val="0"/>
          <c:showSerName val="0"/>
          <c:showPercent val="0"/>
          <c:showBubbleSize val="0"/>
        </c:dLbls>
        <c:gapWidth val="150"/>
        <c:axId val="145652352"/>
        <c:axId val="150713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99.93</c:v>
                </c:pt>
                <c:pt idx="1">
                  <c:v>100.12</c:v>
                </c:pt>
                <c:pt idx="2">
                  <c:v>100.12</c:v>
                </c:pt>
                <c:pt idx="3">
                  <c:v>100.03</c:v>
                </c:pt>
                <c:pt idx="4">
                  <c:v>100.05</c:v>
                </c:pt>
              </c:numCache>
            </c:numRef>
          </c:val>
          <c:smooth val="0"/>
        </c:ser>
        <c:dLbls>
          <c:showLegendKey val="0"/>
          <c:showVal val="0"/>
          <c:showCatName val="0"/>
          <c:showSerName val="0"/>
          <c:showPercent val="0"/>
          <c:showBubbleSize val="0"/>
        </c:dLbls>
        <c:marker val="1"/>
        <c:smooth val="0"/>
        <c:axId val="145652352"/>
        <c:axId val="150713472"/>
      </c:lineChart>
      <c:dateAx>
        <c:axId val="145652352"/>
        <c:scaling>
          <c:orientation val="minMax"/>
        </c:scaling>
        <c:delete val="1"/>
        <c:axPos val="b"/>
        <c:numFmt formatCode="ge" sourceLinked="1"/>
        <c:majorTickMark val="none"/>
        <c:minorTickMark val="none"/>
        <c:tickLblPos val="none"/>
        <c:crossAx val="150713472"/>
        <c:crosses val="autoZero"/>
        <c:auto val="1"/>
        <c:lblOffset val="100"/>
        <c:baseTimeUnit val="years"/>
      </c:dateAx>
      <c:valAx>
        <c:axId val="150713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652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152.83000000000001</c:v>
                </c:pt>
                <c:pt idx="1">
                  <c:v>135.52000000000001</c:v>
                </c:pt>
                <c:pt idx="2">
                  <c:v>132.81</c:v>
                </c:pt>
                <c:pt idx="3">
                  <c:v>125.65</c:v>
                </c:pt>
                <c:pt idx="4">
                  <c:v>120.22</c:v>
                </c:pt>
              </c:numCache>
            </c:numRef>
          </c:val>
        </c:ser>
        <c:dLbls>
          <c:showLegendKey val="0"/>
          <c:showVal val="0"/>
          <c:showCatName val="0"/>
          <c:showSerName val="0"/>
          <c:showPercent val="0"/>
          <c:showBubbleSize val="0"/>
        </c:dLbls>
        <c:gapWidth val="150"/>
        <c:axId val="72291840"/>
        <c:axId val="72339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113.16</c:v>
                </c:pt>
                <c:pt idx="1">
                  <c:v>113.88</c:v>
                </c:pt>
                <c:pt idx="2">
                  <c:v>113.47</c:v>
                </c:pt>
                <c:pt idx="3">
                  <c:v>113.33</c:v>
                </c:pt>
                <c:pt idx="4">
                  <c:v>114.05</c:v>
                </c:pt>
              </c:numCache>
            </c:numRef>
          </c:val>
          <c:smooth val="0"/>
        </c:ser>
        <c:dLbls>
          <c:showLegendKey val="0"/>
          <c:showVal val="0"/>
          <c:showCatName val="0"/>
          <c:showSerName val="0"/>
          <c:showPercent val="0"/>
          <c:showBubbleSize val="0"/>
        </c:dLbls>
        <c:marker val="1"/>
        <c:smooth val="0"/>
        <c:axId val="72291840"/>
        <c:axId val="72339840"/>
      </c:lineChart>
      <c:dateAx>
        <c:axId val="72291840"/>
        <c:scaling>
          <c:orientation val="minMax"/>
        </c:scaling>
        <c:delete val="1"/>
        <c:axPos val="b"/>
        <c:numFmt formatCode="ge" sourceLinked="1"/>
        <c:majorTickMark val="none"/>
        <c:minorTickMark val="none"/>
        <c:tickLblPos val="none"/>
        <c:crossAx val="72339840"/>
        <c:crosses val="autoZero"/>
        <c:auto val="1"/>
        <c:lblOffset val="100"/>
        <c:baseTimeUnit val="years"/>
      </c:dateAx>
      <c:valAx>
        <c:axId val="723398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2291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35.200000000000003</c:v>
                </c:pt>
                <c:pt idx="1">
                  <c:v>36.479999999999997</c:v>
                </c:pt>
                <c:pt idx="2">
                  <c:v>63.17</c:v>
                </c:pt>
                <c:pt idx="3">
                  <c:v>64.209999999999994</c:v>
                </c:pt>
                <c:pt idx="4">
                  <c:v>65.23</c:v>
                </c:pt>
              </c:numCache>
            </c:numRef>
          </c:val>
        </c:ser>
        <c:dLbls>
          <c:showLegendKey val="0"/>
          <c:showVal val="0"/>
          <c:showCatName val="0"/>
          <c:showSerName val="0"/>
          <c:showPercent val="0"/>
          <c:showBubbleSize val="0"/>
        </c:dLbls>
        <c:gapWidth val="150"/>
        <c:axId val="75334016"/>
        <c:axId val="75336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38.86</c:v>
                </c:pt>
                <c:pt idx="1">
                  <c:v>39.81</c:v>
                </c:pt>
                <c:pt idx="2">
                  <c:v>51.44</c:v>
                </c:pt>
                <c:pt idx="3">
                  <c:v>52.4</c:v>
                </c:pt>
                <c:pt idx="4">
                  <c:v>53.56</c:v>
                </c:pt>
              </c:numCache>
            </c:numRef>
          </c:val>
          <c:smooth val="0"/>
        </c:ser>
        <c:dLbls>
          <c:showLegendKey val="0"/>
          <c:showVal val="0"/>
          <c:showCatName val="0"/>
          <c:showSerName val="0"/>
          <c:showPercent val="0"/>
          <c:showBubbleSize val="0"/>
        </c:dLbls>
        <c:marker val="1"/>
        <c:smooth val="0"/>
        <c:axId val="75334016"/>
        <c:axId val="75336704"/>
      </c:lineChart>
      <c:dateAx>
        <c:axId val="75334016"/>
        <c:scaling>
          <c:orientation val="minMax"/>
        </c:scaling>
        <c:delete val="1"/>
        <c:axPos val="b"/>
        <c:numFmt formatCode="ge" sourceLinked="1"/>
        <c:majorTickMark val="none"/>
        <c:minorTickMark val="none"/>
        <c:tickLblPos val="none"/>
        <c:crossAx val="75336704"/>
        <c:crosses val="autoZero"/>
        <c:auto val="1"/>
        <c:lblOffset val="100"/>
        <c:baseTimeUnit val="years"/>
      </c:dateAx>
      <c:valAx>
        <c:axId val="75336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334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75469952"/>
        <c:axId val="75471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12.13</c:v>
                </c:pt>
                <c:pt idx="1">
                  <c:v>13.72</c:v>
                </c:pt>
                <c:pt idx="2">
                  <c:v>16.77</c:v>
                </c:pt>
                <c:pt idx="3">
                  <c:v>18.05</c:v>
                </c:pt>
                <c:pt idx="4">
                  <c:v>19.440000000000001</c:v>
                </c:pt>
              </c:numCache>
            </c:numRef>
          </c:val>
          <c:smooth val="0"/>
        </c:ser>
        <c:dLbls>
          <c:showLegendKey val="0"/>
          <c:showVal val="0"/>
          <c:showCatName val="0"/>
          <c:showSerName val="0"/>
          <c:showPercent val="0"/>
          <c:showBubbleSize val="0"/>
        </c:dLbls>
        <c:marker val="1"/>
        <c:smooth val="0"/>
        <c:axId val="75469952"/>
        <c:axId val="75471872"/>
      </c:lineChart>
      <c:dateAx>
        <c:axId val="75469952"/>
        <c:scaling>
          <c:orientation val="minMax"/>
        </c:scaling>
        <c:delete val="1"/>
        <c:axPos val="b"/>
        <c:numFmt formatCode="ge" sourceLinked="1"/>
        <c:majorTickMark val="none"/>
        <c:minorTickMark val="none"/>
        <c:tickLblPos val="none"/>
        <c:crossAx val="75471872"/>
        <c:crosses val="autoZero"/>
        <c:auto val="1"/>
        <c:lblOffset val="100"/>
        <c:baseTimeUnit val="years"/>
      </c:dateAx>
      <c:valAx>
        <c:axId val="75471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469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75489280"/>
        <c:axId val="75491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23.57</c:v>
                </c:pt>
                <c:pt idx="1">
                  <c:v>21.34</c:v>
                </c:pt>
                <c:pt idx="2">
                  <c:v>16.89</c:v>
                </c:pt>
                <c:pt idx="3">
                  <c:v>17.39</c:v>
                </c:pt>
                <c:pt idx="4">
                  <c:v>12.65</c:v>
                </c:pt>
              </c:numCache>
            </c:numRef>
          </c:val>
          <c:smooth val="0"/>
        </c:ser>
        <c:dLbls>
          <c:showLegendKey val="0"/>
          <c:showVal val="0"/>
          <c:showCatName val="0"/>
          <c:showSerName val="0"/>
          <c:showPercent val="0"/>
          <c:showBubbleSize val="0"/>
        </c:dLbls>
        <c:marker val="1"/>
        <c:smooth val="0"/>
        <c:axId val="75489280"/>
        <c:axId val="75491968"/>
      </c:lineChart>
      <c:dateAx>
        <c:axId val="75489280"/>
        <c:scaling>
          <c:orientation val="minMax"/>
        </c:scaling>
        <c:delete val="1"/>
        <c:axPos val="b"/>
        <c:numFmt formatCode="ge" sourceLinked="1"/>
        <c:majorTickMark val="none"/>
        <c:minorTickMark val="none"/>
        <c:tickLblPos val="none"/>
        <c:crossAx val="75491968"/>
        <c:crosses val="autoZero"/>
        <c:auto val="1"/>
        <c:lblOffset val="100"/>
        <c:baseTimeUnit val="years"/>
      </c:dateAx>
      <c:valAx>
        <c:axId val="754919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54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2267.42</c:v>
                </c:pt>
                <c:pt idx="1">
                  <c:v>3041.98</c:v>
                </c:pt>
                <c:pt idx="2">
                  <c:v>269.82</c:v>
                </c:pt>
                <c:pt idx="3">
                  <c:v>302.27</c:v>
                </c:pt>
                <c:pt idx="4">
                  <c:v>460.62</c:v>
                </c:pt>
              </c:numCache>
            </c:numRef>
          </c:val>
        </c:ser>
        <c:dLbls>
          <c:showLegendKey val="0"/>
          <c:showVal val="0"/>
          <c:showCatName val="0"/>
          <c:showSerName val="0"/>
          <c:showPercent val="0"/>
          <c:showBubbleSize val="0"/>
        </c:dLbls>
        <c:gapWidth val="150"/>
        <c:axId val="78196096"/>
        <c:axId val="78199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654.97</c:v>
                </c:pt>
                <c:pt idx="1">
                  <c:v>634.53</c:v>
                </c:pt>
                <c:pt idx="2">
                  <c:v>200.22</c:v>
                </c:pt>
                <c:pt idx="3">
                  <c:v>212.95</c:v>
                </c:pt>
                <c:pt idx="4">
                  <c:v>224.41</c:v>
                </c:pt>
              </c:numCache>
            </c:numRef>
          </c:val>
          <c:smooth val="0"/>
        </c:ser>
        <c:dLbls>
          <c:showLegendKey val="0"/>
          <c:showVal val="0"/>
          <c:showCatName val="0"/>
          <c:showSerName val="0"/>
          <c:showPercent val="0"/>
          <c:showBubbleSize val="0"/>
        </c:dLbls>
        <c:marker val="1"/>
        <c:smooth val="0"/>
        <c:axId val="78196096"/>
        <c:axId val="78199040"/>
      </c:lineChart>
      <c:dateAx>
        <c:axId val="78196096"/>
        <c:scaling>
          <c:orientation val="minMax"/>
        </c:scaling>
        <c:delete val="1"/>
        <c:axPos val="b"/>
        <c:numFmt formatCode="ge" sourceLinked="1"/>
        <c:majorTickMark val="none"/>
        <c:minorTickMark val="none"/>
        <c:tickLblPos val="none"/>
        <c:crossAx val="78199040"/>
        <c:crosses val="autoZero"/>
        <c:auto val="1"/>
        <c:lblOffset val="100"/>
        <c:baseTimeUnit val="years"/>
      </c:dateAx>
      <c:valAx>
        <c:axId val="781990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8196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181.53</c:v>
                </c:pt>
                <c:pt idx="1">
                  <c:v>149.77000000000001</c:v>
                </c:pt>
                <c:pt idx="2">
                  <c:v>106.76</c:v>
                </c:pt>
                <c:pt idx="3">
                  <c:v>65.56</c:v>
                </c:pt>
                <c:pt idx="4">
                  <c:v>40.33</c:v>
                </c:pt>
              </c:numCache>
            </c:numRef>
          </c:val>
        </c:ser>
        <c:dLbls>
          <c:showLegendKey val="0"/>
          <c:showVal val="0"/>
          <c:showCatName val="0"/>
          <c:showSerName val="0"/>
          <c:showPercent val="0"/>
          <c:showBubbleSize val="0"/>
        </c:dLbls>
        <c:gapWidth val="150"/>
        <c:axId val="78267904"/>
        <c:axId val="78274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383.75</c:v>
                </c:pt>
                <c:pt idx="1">
                  <c:v>368.94</c:v>
                </c:pt>
                <c:pt idx="2">
                  <c:v>351.06</c:v>
                </c:pt>
                <c:pt idx="3">
                  <c:v>333.48</c:v>
                </c:pt>
                <c:pt idx="4">
                  <c:v>320.31</c:v>
                </c:pt>
              </c:numCache>
            </c:numRef>
          </c:val>
          <c:smooth val="0"/>
        </c:ser>
        <c:dLbls>
          <c:showLegendKey val="0"/>
          <c:showVal val="0"/>
          <c:showCatName val="0"/>
          <c:showSerName val="0"/>
          <c:showPercent val="0"/>
          <c:showBubbleSize val="0"/>
        </c:dLbls>
        <c:marker val="1"/>
        <c:smooth val="0"/>
        <c:axId val="78267904"/>
        <c:axId val="78274944"/>
      </c:lineChart>
      <c:dateAx>
        <c:axId val="78267904"/>
        <c:scaling>
          <c:orientation val="minMax"/>
        </c:scaling>
        <c:delete val="1"/>
        <c:axPos val="b"/>
        <c:numFmt formatCode="ge" sourceLinked="1"/>
        <c:majorTickMark val="none"/>
        <c:minorTickMark val="none"/>
        <c:tickLblPos val="none"/>
        <c:crossAx val="78274944"/>
        <c:crosses val="autoZero"/>
        <c:auto val="1"/>
        <c:lblOffset val="100"/>
        <c:baseTimeUnit val="years"/>
      </c:dateAx>
      <c:valAx>
        <c:axId val="782749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8267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146.91999999999999</c:v>
                </c:pt>
                <c:pt idx="1">
                  <c:v>133.19999999999999</c:v>
                </c:pt>
                <c:pt idx="2">
                  <c:v>136.13</c:v>
                </c:pt>
                <c:pt idx="3">
                  <c:v>128.51</c:v>
                </c:pt>
                <c:pt idx="4">
                  <c:v>122.75</c:v>
                </c:pt>
              </c:numCache>
            </c:numRef>
          </c:val>
        </c:ser>
        <c:dLbls>
          <c:showLegendKey val="0"/>
          <c:showVal val="0"/>
          <c:showCatName val="0"/>
          <c:showSerName val="0"/>
          <c:showPercent val="0"/>
          <c:showBubbleSize val="0"/>
        </c:dLbls>
        <c:gapWidth val="150"/>
        <c:axId val="106210048"/>
        <c:axId val="106212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110.39</c:v>
                </c:pt>
                <c:pt idx="1">
                  <c:v>111.12</c:v>
                </c:pt>
                <c:pt idx="2">
                  <c:v>112.92</c:v>
                </c:pt>
                <c:pt idx="3">
                  <c:v>112.81</c:v>
                </c:pt>
                <c:pt idx="4">
                  <c:v>113.88</c:v>
                </c:pt>
              </c:numCache>
            </c:numRef>
          </c:val>
          <c:smooth val="0"/>
        </c:ser>
        <c:dLbls>
          <c:showLegendKey val="0"/>
          <c:showVal val="0"/>
          <c:showCatName val="0"/>
          <c:showSerName val="0"/>
          <c:showPercent val="0"/>
          <c:showBubbleSize val="0"/>
        </c:dLbls>
        <c:marker val="1"/>
        <c:smooth val="0"/>
        <c:axId val="106210048"/>
        <c:axId val="106212352"/>
      </c:lineChart>
      <c:dateAx>
        <c:axId val="106210048"/>
        <c:scaling>
          <c:orientation val="minMax"/>
        </c:scaling>
        <c:delete val="1"/>
        <c:axPos val="b"/>
        <c:numFmt formatCode="ge" sourceLinked="1"/>
        <c:majorTickMark val="none"/>
        <c:minorTickMark val="none"/>
        <c:tickLblPos val="none"/>
        <c:crossAx val="106212352"/>
        <c:crosses val="autoZero"/>
        <c:auto val="1"/>
        <c:lblOffset val="100"/>
        <c:baseTimeUnit val="years"/>
      </c:dateAx>
      <c:valAx>
        <c:axId val="106212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210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82.59</c:v>
                </c:pt>
                <c:pt idx="1">
                  <c:v>87.31</c:v>
                </c:pt>
                <c:pt idx="2">
                  <c:v>87.44</c:v>
                </c:pt>
                <c:pt idx="3">
                  <c:v>95.26</c:v>
                </c:pt>
                <c:pt idx="4">
                  <c:v>85.99</c:v>
                </c:pt>
              </c:numCache>
            </c:numRef>
          </c:val>
        </c:ser>
        <c:dLbls>
          <c:showLegendKey val="0"/>
          <c:showVal val="0"/>
          <c:showCatName val="0"/>
          <c:showSerName val="0"/>
          <c:showPercent val="0"/>
          <c:showBubbleSize val="0"/>
        </c:dLbls>
        <c:gapWidth val="150"/>
        <c:axId val="113846912"/>
        <c:axId val="140796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76.81</c:v>
                </c:pt>
                <c:pt idx="1">
                  <c:v>75.75</c:v>
                </c:pt>
                <c:pt idx="2">
                  <c:v>75.3</c:v>
                </c:pt>
                <c:pt idx="3">
                  <c:v>75.3</c:v>
                </c:pt>
                <c:pt idx="4">
                  <c:v>74.02</c:v>
                </c:pt>
              </c:numCache>
            </c:numRef>
          </c:val>
          <c:smooth val="0"/>
        </c:ser>
        <c:dLbls>
          <c:showLegendKey val="0"/>
          <c:showVal val="0"/>
          <c:showCatName val="0"/>
          <c:showSerName val="0"/>
          <c:showPercent val="0"/>
          <c:showBubbleSize val="0"/>
        </c:dLbls>
        <c:marker val="1"/>
        <c:smooth val="0"/>
        <c:axId val="113846912"/>
        <c:axId val="140796672"/>
      </c:lineChart>
      <c:dateAx>
        <c:axId val="113846912"/>
        <c:scaling>
          <c:orientation val="minMax"/>
        </c:scaling>
        <c:delete val="1"/>
        <c:axPos val="b"/>
        <c:numFmt formatCode="ge" sourceLinked="1"/>
        <c:majorTickMark val="none"/>
        <c:minorTickMark val="none"/>
        <c:tickLblPos val="none"/>
        <c:crossAx val="140796672"/>
        <c:crosses val="autoZero"/>
        <c:auto val="1"/>
        <c:lblOffset val="100"/>
        <c:baseTimeUnit val="years"/>
      </c:dateAx>
      <c:valAx>
        <c:axId val="140796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846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【114.05】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【224.41】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【74.02】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【113.88】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AK8" sqref="AK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x14ac:dyDescent="0.15">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x14ac:dyDescent="0.15">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86" t="str">
        <f>データ!H6</f>
        <v>福島県　会津若松地方広域市町村圏整備組合</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用水供給事業</v>
      </c>
      <c r="Q8" s="83"/>
      <c r="R8" s="83"/>
      <c r="S8" s="83"/>
      <c r="T8" s="83"/>
      <c r="U8" s="83"/>
      <c r="V8" s="83"/>
      <c r="W8" s="83" t="str">
        <f>データ!$L$6</f>
        <v>B</v>
      </c>
      <c r="X8" s="83"/>
      <c r="Y8" s="83"/>
      <c r="Z8" s="83"/>
      <c r="AA8" s="83"/>
      <c r="AB8" s="83"/>
      <c r="AC8" s="83"/>
      <c r="AD8" s="84" t="s">
        <v>119</v>
      </c>
      <c r="AE8" s="84"/>
      <c r="AF8" s="84"/>
      <c r="AG8" s="84"/>
      <c r="AH8" s="84"/>
      <c r="AI8" s="84"/>
      <c r="AJ8" s="84"/>
      <c r="AK8" s="5"/>
      <c r="AL8" s="71" t="str">
        <f>データ!$R$6</f>
        <v>-</v>
      </c>
      <c r="AM8" s="71"/>
      <c r="AN8" s="71"/>
      <c r="AO8" s="71"/>
      <c r="AP8" s="71"/>
      <c r="AQ8" s="71"/>
      <c r="AR8" s="71"/>
      <c r="AS8" s="71"/>
      <c r="AT8" s="67" t="str">
        <f>データ!$S$6</f>
        <v>-</v>
      </c>
      <c r="AU8" s="68"/>
      <c r="AV8" s="68"/>
      <c r="AW8" s="68"/>
      <c r="AX8" s="68"/>
      <c r="AY8" s="68"/>
      <c r="AZ8" s="68"/>
      <c r="BA8" s="68"/>
      <c r="BB8" s="70" t="str">
        <f>データ!$T$6</f>
        <v>-</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x14ac:dyDescent="0.15">
      <c r="A10" s="2"/>
      <c r="B10" s="67" t="str">
        <f>データ!$N$6</f>
        <v>-</v>
      </c>
      <c r="C10" s="68"/>
      <c r="D10" s="68"/>
      <c r="E10" s="68"/>
      <c r="F10" s="68"/>
      <c r="G10" s="68"/>
      <c r="H10" s="68"/>
      <c r="I10" s="67">
        <f>データ!$O$6</f>
        <v>94.89</v>
      </c>
      <c r="J10" s="68"/>
      <c r="K10" s="68"/>
      <c r="L10" s="68"/>
      <c r="M10" s="68"/>
      <c r="N10" s="68"/>
      <c r="O10" s="69"/>
      <c r="P10" s="70">
        <f>データ!$P$6</f>
        <v>93.45</v>
      </c>
      <c r="Q10" s="70"/>
      <c r="R10" s="70"/>
      <c r="S10" s="70"/>
      <c r="T10" s="70"/>
      <c r="U10" s="70"/>
      <c r="V10" s="70"/>
      <c r="W10" s="71">
        <f>データ!$Q$6</f>
        <v>0</v>
      </c>
      <c r="X10" s="71"/>
      <c r="Y10" s="71"/>
      <c r="Z10" s="71"/>
      <c r="AA10" s="71"/>
      <c r="AB10" s="71"/>
      <c r="AC10" s="71"/>
      <c r="AD10" s="2"/>
      <c r="AE10" s="2"/>
      <c r="AF10" s="2"/>
      <c r="AG10" s="2"/>
      <c r="AH10" s="5"/>
      <c r="AI10" s="5"/>
      <c r="AJ10" s="5"/>
      <c r="AK10" s="5"/>
      <c r="AL10" s="71">
        <f>データ!$U$6</f>
        <v>152654</v>
      </c>
      <c r="AM10" s="71"/>
      <c r="AN10" s="71"/>
      <c r="AO10" s="71"/>
      <c r="AP10" s="71"/>
      <c r="AQ10" s="71"/>
      <c r="AR10" s="71"/>
      <c r="AS10" s="71"/>
      <c r="AT10" s="67">
        <f>データ!$V$6</f>
        <v>232.85</v>
      </c>
      <c r="AU10" s="68"/>
      <c r="AV10" s="68"/>
      <c r="AW10" s="68"/>
      <c r="AX10" s="68"/>
      <c r="AY10" s="68"/>
      <c r="AZ10" s="68"/>
      <c r="BA10" s="68"/>
      <c r="BB10" s="70">
        <f>データ!$W$6</f>
        <v>655.59</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117</v>
      </c>
      <c r="BM16" s="51"/>
      <c r="BN16" s="51"/>
      <c r="BO16" s="51"/>
      <c r="BP16" s="51"/>
      <c r="BQ16" s="51"/>
      <c r="BR16" s="51"/>
      <c r="BS16" s="51"/>
      <c r="BT16" s="51"/>
      <c r="BU16" s="51"/>
      <c r="BV16" s="51"/>
      <c r="BW16" s="51"/>
      <c r="BX16" s="51"/>
      <c r="BY16" s="51"/>
      <c r="BZ16" s="52"/>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x14ac:dyDescent="0.15">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x14ac:dyDescent="0.15">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116</v>
      </c>
      <c r="BM47" s="51"/>
      <c r="BN47" s="51"/>
      <c r="BO47" s="51"/>
      <c r="BP47" s="51"/>
      <c r="BQ47" s="51"/>
      <c r="BR47" s="51"/>
      <c r="BS47" s="51"/>
      <c r="BT47" s="51"/>
      <c r="BU47" s="51"/>
      <c r="BV47" s="51"/>
      <c r="BW47" s="51"/>
      <c r="BX47" s="51"/>
      <c r="BY47" s="51"/>
      <c r="BZ47" s="52"/>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x14ac:dyDescent="0.15">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x14ac:dyDescent="0.15">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118</v>
      </c>
      <c r="BM66" s="51"/>
      <c r="BN66" s="51"/>
      <c r="BO66" s="51"/>
      <c r="BP66" s="51"/>
      <c r="BQ66" s="51"/>
      <c r="BR66" s="51"/>
      <c r="BS66" s="51"/>
      <c r="BT66" s="51"/>
      <c r="BU66" s="51"/>
      <c r="BV66" s="51"/>
      <c r="BW66" s="51"/>
      <c r="BX66" s="51"/>
      <c r="BY66" s="51"/>
      <c r="BZ66" s="52"/>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x14ac:dyDescent="0.15">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x14ac:dyDescent="0.15">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【114.05】</v>
      </c>
      <c r="F85" s="27" t="str">
        <f>データ!AS6</f>
        <v>【12.65】</v>
      </c>
      <c r="G85" s="27" t="str">
        <f>データ!BD6</f>
        <v>【224.41】</v>
      </c>
      <c r="H85" s="27" t="str">
        <f>データ!BO6</f>
        <v>【320.31】</v>
      </c>
      <c r="I85" s="27" t="str">
        <f>データ!BZ6</f>
        <v>【113.88】</v>
      </c>
      <c r="J85" s="27" t="str">
        <f>データ!CK6</f>
        <v>【74.02】</v>
      </c>
      <c r="K85" s="27" t="str">
        <f>データ!CV6</f>
        <v>【61.66】</v>
      </c>
      <c r="L85" s="27" t="str">
        <f>データ!DG6</f>
        <v>【100.05】</v>
      </c>
      <c r="M85" s="27" t="str">
        <f>データ!DR6</f>
        <v>【53.56】</v>
      </c>
      <c r="N85" s="27" t="str">
        <f>データ!EC6</f>
        <v>【19.44】</v>
      </c>
      <c r="O85" s="27" t="str">
        <f>データ!EN6</f>
        <v>【0.24】</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78727</v>
      </c>
      <c r="D6" s="34">
        <f t="shared" si="3"/>
        <v>46</v>
      </c>
      <c r="E6" s="34">
        <f t="shared" si="3"/>
        <v>1</v>
      </c>
      <c r="F6" s="34">
        <f t="shared" si="3"/>
        <v>0</v>
      </c>
      <c r="G6" s="34">
        <f t="shared" si="3"/>
        <v>2</v>
      </c>
      <c r="H6" s="34" t="str">
        <f t="shared" si="3"/>
        <v>福島県　会津若松地方広域市町村圏整備組合</v>
      </c>
      <c r="I6" s="34" t="str">
        <f t="shared" si="3"/>
        <v>法適用</v>
      </c>
      <c r="J6" s="34" t="str">
        <f t="shared" si="3"/>
        <v>水道事業</v>
      </c>
      <c r="K6" s="34" t="str">
        <f t="shared" si="3"/>
        <v>用水供給事業</v>
      </c>
      <c r="L6" s="34" t="str">
        <f t="shared" si="3"/>
        <v>B</v>
      </c>
      <c r="M6" s="34">
        <f t="shared" si="3"/>
        <v>0</v>
      </c>
      <c r="N6" s="35" t="str">
        <f t="shared" si="3"/>
        <v>-</v>
      </c>
      <c r="O6" s="35">
        <f t="shared" si="3"/>
        <v>94.89</v>
      </c>
      <c r="P6" s="35">
        <f t="shared" si="3"/>
        <v>93.45</v>
      </c>
      <c r="Q6" s="35">
        <f t="shared" si="3"/>
        <v>0</v>
      </c>
      <c r="R6" s="35" t="str">
        <f t="shared" si="3"/>
        <v>-</v>
      </c>
      <c r="S6" s="35" t="str">
        <f t="shared" si="3"/>
        <v>-</v>
      </c>
      <c r="T6" s="35" t="str">
        <f t="shared" si="3"/>
        <v>-</v>
      </c>
      <c r="U6" s="35">
        <f t="shared" si="3"/>
        <v>152654</v>
      </c>
      <c r="V6" s="35">
        <f t="shared" si="3"/>
        <v>232.85</v>
      </c>
      <c r="W6" s="35">
        <f t="shared" si="3"/>
        <v>655.59</v>
      </c>
      <c r="X6" s="36">
        <f>IF(X7="",NA(),X7)</f>
        <v>152.83000000000001</v>
      </c>
      <c r="Y6" s="36">
        <f t="shared" ref="Y6:AG6" si="4">IF(Y7="",NA(),Y7)</f>
        <v>135.52000000000001</v>
      </c>
      <c r="Z6" s="36">
        <f t="shared" si="4"/>
        <v>132.81</v>
      </c>
      <c r="AA6" s="36">
        <f t="shared" si="4"/>
        <v>125.65</v>
      </c>
      <c r="AB6" s="36">
        <f t="shared" si="4"/>
        <v>120.22</v>
      </c>
      <c r="AC6" s="36">
        <f t="shared" si="4"/>
        <v>113.16</v>
      </c>
      <c r="AD6" s="36">
        <f t="shared" si="4"/>
        <v>113.88</v>
      </c>
      <c r="AE6" s="36">
        <f t="shared" si="4"/>
        <v>113.47</v>
      </c>
      <c r="AF6" s="36">
        <f t="shared" si="4"/>
        <v>113.33</v>
      </c>
      <c r="AG6" s="36">
        <f t="shared" si="4"/>
        <v>114.05</v>
      </c>
      <c r="AH6" s="35" t="str">
        <f>IF(AH7="","",IF(AH7="-","【-】","【"&amp;SUBSTITUTE(TEXT(AH7,"#,##0.00"),"-","△")&amp;"】"))</f>
        <v>【114.05】</v>
      </c>
      <c r="AI6" s="35">
        <f>IF(AI7="",NA(),AI7)</f>
        <v>0</v>
      </c>
      <c r="AJ6" s="35">
        <f t="shared" ref="AJ6:AR6" si="5">IF(AJ7="",NA(),AJ7)</f>
        <v>0</v>
      </c>
      <c r="AK6" s="35">
        <f t="shared" si="5"/>
        <v>0</v>
      </c>
      <c r="AL6" s="35">
        <f t="shared" si="5"/>
        <v>0</v>
      </c>
      <c r="AM6" s="35">
        <f t="shared" si="5"/>
        <v>0</v>
      </c>
      <c r="AN6" s="36">
        <f t="shared" si="5"/>
        <v>23.57</v>
      </c>
      <c r="AO6" s="36">
        <f t="shared" si="5"/>
        <v>21.34</v>
      </c>
      <c r="AP6" s="36">
        <f t="shared" si="5"/>
        <v>16.89</v>
      </c>
      <c r="AQ6" s="36">
        <f t="shared" si="5"/>
        <v>17.39</v>
      </c>
      <c r="AR6" s="36">
        <f t="shared" si="5"/>
        <v>12.65</v>
      </c>
      <c r="AS6" s="35" t="str">
        <f>IF(AS7="","",IF(AS7="-","【-】","【"&amp;SUBSTITUTE(TEXT(AS7,"#,##0.00"),"-","△")&amp;"】"))</f>
        <v>【12.65】</v>
      </c>
      <c r="AT6" s="36">
        <f>IF(AT7="",NA(),AT7)</f>
        <v>2267.42</v>
      </c>
      <c r="AU6" s="36">
        <f t="shared" ref="AU6:BC6" si="6">IF(AU7="",NA(),AU7)</f>
        <v>3041.98</v>
      </c>
      <c r="AV6" s="36">
        <f t="shared" si="6"/>
        <v>269.82</v>
      </c>
      <c r="AW6" s="36">
        <f t="shared" si="6"/>
        <v>302.27</v>
      </c>
      <c r="AX6" s="36">
        <f t="shared" si="6"/>
        <v>460.62</v>
      </c>
      <c r="AY6" s="36">
        <f t="shared" si="6"/>
        <v>654.97</v>
      </c>
      <c r="AZ6" s="36">
        <f t="shared" si="6"/>
        <v>634.53</v>
      </c>
      <c r="BA6" s="36">
        <f t="shared" si="6"/>
        <v>200.22</v>
      </c>
      <c r="BB6" s="36">
        <f t="shared" si="6"/>
        <v>212.95</v>
      </c>
      <c r="BC6" s="36">
        <f t="shared" si="6"/>
        <v>224.41</v>
      </c>
      <c r="BD6" s="35" t="str">
        <f>IF(BD7="","",IF(BD7="-","【-】","【"&amp;SUBSTITUTE(TEXT(BD7,"#,##0.00"),"-","△")&amp;"】"))</f>
        <v>【224.41】</v>
      </c>
      <c r="BE6" s="36">
        <f>IF(BE7="",NA(),BE7)</f>
        <v>181.53</v>
      </c>
      <c r="BF6" s="36">
        <f t="shared" ref="BF6:BN6" si="7">IF(BF7="",NA(),BF7)</f>
        <v>149.77000000000001</v>
      </c>
      <c r="BG6" s="36">
        <f t="shared" si="7"/>
        <v>106.76</v>
      </c>
      <c r="BH6" s="36">
        <f t="shared" si="7"/>
        <v>65.56</v>
      </c>
      <c r="BI6" s="36">
        <f t="shared" si="7"/>
        <v>40.33</v>
      </c>
      <c r="BJ6" s="36">
        <f t="shared" si="7"/>
        <v>383.75</v>
      </c>
      <c r="BK6" s="36">
        <f t="shared" si="7"/>
        <v>368.94</v>
      </c>
      <c r="BL6" s="36">
        <f t="shared" si="7"/>
        <v>351.06</v>
      </c>
      <c r="BM6" s="36">
        <f t="shared" si="7"/>
        <v>333.48</v>
      </c>
      <c r="BN6" s="36">
        <f t="shared" si="7"/>
        <v>320.31</v>
      </c>
      <c r="BO6" s="35" t="str">
        <f>IF(BO7="","",IF(BO7="-","【-】","【"&amp;SUBSTITUTE(TEXT(BO7,"#,##0.00"),"-","△")&amp;"】"))</f>
        <v>【320.31】</v>
      </c>
      <c r="BP6" s="36">
        <f>IF(BP7="",NA(),BP7)</f>
        <v>146.91999999999999</v>
      </c>
      <c r="BQ6" s="36">
        <f t="shared" ref="BQ6:BY6" si="8">IF(BQ7="",NA(),BQ7)</f>
        <v>133.19999999999999</v>
      </c>
      <c r="BR6" s="36">
        <f t="shared" si="8"/>
        <v>136.13</v>
      </c>
      <c r="BS6" s="36">
        <f t="shared" si="8"/>
        <v>128.51</v>
      </c>
      <c r="BT6" s="36">
        <f t="shared" si="8"/>
        <v>122.75</v>
      </c>
      <c r="BU6" s="36">
        <f t="shared" si="8"/>
        <v>110.39</v>
      </c>
      <c r="BV6" s="36">
        <f t="shared" si="8"/>
        <v>111.12</v>
      </c>
      <c r="BW6" s="36">
        <f t="shared" si="8"/>
        <v>112.92</v>
      </c>
      <c r="BX6" s="36">
        <f t="shared" si="8"/>
        <v>112.81</v>
      </c>
      <c r="BY6" s="36">
        <f t="shared" si="8"/>
        <v>113.88</v>
      </c>
      <c r="BZ6" s="35" t="str">
        <f>IF(BZ7="","",IF(BZ7="-","【-】","【"&amp;SUBSTITUTE(TEXT(BZ7,"#,##0.00"),"-","△")&amp;"】"))</f>
        <v>【113.88】</v>
      </c>
      <c r="CA6" s="36">
        <f>IF(CA7="",NA(),CA7)</f>
        <v>82.59</v>
      </c>
      <c r="CB6" s="36">
        <f t="shared" ref="CB6:CJ6" si="9">IF(CB7="",NA(),CB7)</f>
        <v>87.31</v>
      </c>
      <c r="CC6" s="36">
        <f t="shared" si="9"/>
        <v>87.44</v>
      </c>
      <c r="CD6" s="36">
        <f t="shared" si="9"/>
        <v>95.26</v>
      </c>
      <c r="CE6" s="36">
        <f t="shared" si="9"/>
        <v>85.99</v>
      </c>
      <c r="CF6" s="36">
        <f t="shared" si="9"/>
        <v>76.81</v>
      </c>
      <c r="CG6" s="36">
        <f t="shared" si="9"/>
        <v>75.75</v>
      </c>
      <c r="CH6" s="36">
        <f t="shared" si="9"/>
        <v>75.3</v>
      </c>
      <c r="CI6" s="36">
        <f t="shared" si="9"/>
        <v>75.3</v>
      </c>
      <c r="CJ6" s="36">
        <f t="shared" si="9"/>
        <v>74.02</v>
      </c>
      <c r="CK6" s="35" t="str">
        <f>IF(CK7="","",IF(CK7="-","【-】","【"&amp;SUBSTITUTE(TEXT(CK7,"#,##0.00"),"-","△")&amp;"】"))</f>
        <v>【74.02】</v>
      </c>
      <c r="CL6" s="36">
        <f>IF(CL7="",NA(),CL7)</f>
        <v>59.44</v>
      </c>
      <c r="CM6" s="36">
        <f t="shared" ref="CM6:CU6" si="10">IF(CM7="",NA(),CM7)</f>
        <v>57.3</v>
      </c>
      <c r="CN6" s="36">
        <f t="shared" si="10"/>
        <v>55.58</v>
      </c>
      <c r="CO6" s="36">
        <f t="shared" si="10"/>
        <v>53.86</v>
      </c>
      <c r="CP6" s="36">
        <f t="shared" si="10"/>
        <v>55.87</v>
      </c>
      <c r="CQ6" s="36">
        <f t="shared" si="10"/>
        <v>64.55</v>
      </c>
      <c r="CR6" s="36">
        <f t="shared" si="10"/>
        <v>64.12</v>
      </c>
      <c r="CS6" s="36">
        <f t="shared" si="10"/>
        <v>62.69</v>
      </c>
      <c r="CT6" s="36">
        <f t="shared" si="10"/>
        <v>61.82</v>
      </c>
      <c r="CU6" s="36">
        <f t="shared" si="10"/>
        <v>61.66</v>
      </c>
      <c r="CV6" s="35" t="str">
        <f>IF(CV7="","",IF(CV7="-","【-】","【"&amp;SUBSTITUTE(TEXT(CV7,"#,##0.00"),"-","△")&amp;"】"))</f>
        <v>【61.66】</v>
      </c>
      <c r="CW6" s="36">
        <f>IF(CW7="",NA(),CW7)</f>
        <v>98.72</v>
      </c>
      <c r="CX6" s="36">
        <f t="shared" ref="CX6:DF6" si="11">IF(CX7="",NA(),CX7)</f>
        <v>99.03</v>
      </c>
      <c r="CY6" s="36">
        <f t="shared" si="11"/>
        <v>99.51</v>
      </c>
      <c r="CZ6" s="36">
        <f t="shared" si="11"/>
        <v>99.28</v>
      </c>
      <c r="DA6" s="36">
        <f t="shared" si="11"/>
        <v>99.33</v>
      </c>
      <c r="DB6" s="36">
        <f t="shared" si="11"/>
        <v>99.93</v>
      </c>
      <c r="DC6" s="36">
        <f t="shared" si="11"/>
        <v>100.12</v>
      </c>
      <c r="DD6" s="36">
        <f t="shared" si="11"/>
        <v>100.12</v>
      </c>
      <c r="DE6" s="36">
        <f t="shared" si="11"/>
        <v>100.03</v>
      </c>
      <c r="DF6" s="36">
        <f t="shared" si="11"/>
        <v>100.05</v>
      </c>
      <c r="DG6" s="35" t="str">
        <f>IF(DG7="","",IF(DG7="-","【-】","【"&amp;SUBSTITUTE(TEXT(DG7,"#,##0.00"),"-","△")&amp;"】"))</f>
        <v>【100.05】</v>
      </c>
      <c r="DH6" s="36">
        <f>IF(DH7="",NA(),DH7)</f>
        <v>35.200000000000003</v>
      </c>
      <c r="DI6" s="36">
        <f t="shared" ref="DI6:DQ6" si="12">IF(DI7="",NA(),DI7)</f>
        <v>36.479999999999997</v>
      </c>
      <c r="DJ6" s="36">
        <f t="shared" si="12"/>
        <v>63.17</v>
      </c>
      <c r="DK6" s="36">
        <f t="shared" si="12"/>
        <v>64.209999999999994</v>
      </c>
      <c r="DL6" s="36">
        <f t="shared" si="12"/>
        <v>65.23</v>
      </c>
      <c r="DM6" s="36">
        <f t="shared" si="12"/>
        <v>38.86</v>
      </c>
      <c r="DN6" s="36">
        <f t="shared" si="12"/>
        <v>39.81</v>
      </c>
      <c r="DO6" s="36">
        <f t="shared" si="12"/>
        <v>51.44</v>
      </c>
      <c r="DP6" s="36">
        <f t="shared" si="12"/>
        <v>52.4</v>
      </c>
      <c r="DQ6" s="36">
        <f t="shared" si="12"/>
        <v>53.56</v>
      </c>
      <c r="DR6" s="35" t="str">
        <f>IF(DR7="","",IF(DR7="-","【-】","【"&amp;SUBSTITUTE(TEXT(DR7,"#,##0.00"),"-","△")&amp;"】"))</f>
        <v>【53.56】</v>
      </c>
      <c r="DS6" s="35">
        <f>IF(DS7="",NA(),DS7)</f>
        <v>0</v>
      </c>
      <c r="DT6" s="35">
        <f t="shared" ref="DT6:EB6" si="13">IF(DT7="",NA(),DT7)</f>
        <v>0</v>
      </c>
      <c r="DU6" s="35">
        <f t="shared" si="13"/>
        <v>0</v>
      </c>
      <c r="DV6" s="35">
        <f t="shared" si="13"/>
        <v>0</v>
      </c>
      <c r="DW6" s="35">
        <f t="shared" si="13"/>
        <v>0</v>
      </c>
      <c r="DX6" s="36">
        <f t="shared" si="13"/>
        <v>12.13</v>
      </c>
      <c r="DY6" s="36">
        <f t="shared" si="13"/>
        <v>13.72</v>
      </c>
      <c r="DZ6" s="36">
        <f t="shared" si="13"/>
        <v>16.77</v>
      </c>
      <c r="EA6" s="36">
        <f t="shared" si="13"/>
        <v>18.05</v>
      </c>
      <c r="EB6" s="36">
        <f t="shared" si="13"/>
        <v>19.440000000000001</v>
      </c>
      <c r="EC6" s="35" t="str">
        <f>IF(EC7="","",IF(EC7="-","【-】","【"&amp;SUBSTITUTE(TEXT(EC7,"#,##0.00"),"-","△")&amp;"】"))</f>
        <v>【19.44】</v>
      </c>
      <c r="ED6" s="35">
        <f>IF(ED7="",NA(),ED7)</f>
        <v>0</v>
      </c>
      <c r="EE6" s="35">
        <f t="shared" ref="EE6:EM6" si="14">IF(EE7="",NA(),EE7)</f>
        <v>0</v>
      </c>
      <c r="EF6" s="35">
        <f t="shared" si="14"/>
        <v>0</v>
      </c>
      <c r="EG6" s="35">
        <f t="shared" si="14"/>
        <v>0</v>
      </c>
      <c r="EH6" s="35">
        <f t="shared" si="14"/>
        <v>0</v>
      </c>
      <c r="EI6" s="36">
        <f t="shared" si="14"/>
        <v>0.16</v>
      </c>
      <c r="EJ6" s="36">
        <f t="shared" si="14"/>
        <v>0.25</v>
      </c>
      <c r="EK6" s="36">
        <f t="shared" si="14"/>
        <v>0.13</v>
      </c>
      <c r="EL6" s="36">
        <f t="shared" si="14"/>
        <v>0.26</v>
      </c>
      <c r="EM6" s="36">
        <f t="shared" si="14"/>
        <v>0.24</v>
      </c>
      <c r="EN6" s="35" t="str">
        <f>IF(EN7="","",IF(EN7="-","【-】","【"&amp;SUBSTITUTE(TEXT(EN7,"#,##0.00"),"-","△")&amp;"】"))</f>
        <v>【0.24】</v>
      </c>
    </row>
    <row r="7" spans="1:144" s="37" customFormat="1" x14ac:dyDescent="0.15">
      <c r="A7" s="29"/>
      <c r="B7" s="38">
        <v>2016</v>
      </c>
      <c r="C7" s="38">
        <v>78727</v>
      </c>
      <c r="D7" s="38">
        <v>46</v>
      </c>
      <c r="E7" s="38">
        <v>1</v>
      </c>
      <c r="F7" s="38">
        <v>0</v>
      </c>
      <c r="G7" s="38">
        <v>2</v>
      </c>
      <c r="H7" s="38" t="s">
        <v>105</v>
      </c>
      <c r="I7" s="38" t="s">
        <v>106</v>
      </c>
      <c r="J7" s="38" t="s">
        <v>107</v>
      </c>
      <c r="K7" s="38" t="s">
        <v>108</v>
      </c>
      <c r="L7" s="38" t="s">
        <v>109</v>
      </c>
      <c r="M7" s="38"/>
      <c r="N7" s="39" t="s">
        <v>110</v>
      </c>
      <c r="O7" s="39">
        <v>94.89</v>
      </c>
      <c r="P7" s="39">
        <v>93.45</v>
      </c>
      <c r="Q7" s="39">
        <v>0</v>
      </c>
      <c r="R7" s="39" t="s">
        <v>110</v>
      </c>
      <c r="S7" s="39" t="s">
        <v>110</v>
      </c>
      <c r="T7" s="39" t="s">
        <v>110</v>
      </c>
      <c r="U7" s="39">
        <v>152654</v>
      </c>
      <c r="V7" s="39">
        <v>232.85</v>
      </c>
      <c r="W7" s="39">
        <v>655.59</v>
      </c>
      <c r="X7" s="39">
        <v>152.83000000000001</v>
      </c>
      <c r="Y7" s="39">
        <v>135.52000000000001</v>
      </c>
      <c r="Z7" s="39">
        <v>132.81</v>
      </c>
      <c r="AA7" s="39">
        <v>125.65</v>
      </c>
      <c r="AB7" s="39">
        <v>120.22</v>
      </c>
      <c r="AC7" s="39">
        <v>113.16</v>
      </c>
      <c r="AD7" s="39">
        <v>113.88</v>
      </c>
      <c r="AE7" s="39">
        <v>113.47</v>
      </c>
      <c r="AF7" s="39">
        <v>113.33</v>
      </c>
      <c r="AG7" s="39">
        <v>114.05</v>
      </c>
      <c r="AH7" s="39">
        <v>114.05</v>
      </c>
      <c r="AI7" s="39">
        <v>0</v>
      </c>
      <c r="AJ7" s="39">
        <v>0</v>
      </c>
      <c r="AK7" s="39">
        <v>0</v>
      </c>
      <c r="AL7" s="39">
        <v>0</v>
      </c>
      <c r="AM7" s="39">
        <v>0</v>
      </c>
      <c r="AN7" s="39">
        <v>23.57</v>
      </c>
      <c r="AO7" s="39">
        <v>21.34</v>
      </c>
      <c r="AP7" s="39">
        <v>16.89</v>
      </c>
      <c r="AQ7" s="39">
        <v>17.39</v>
      </c>
      <c r="AR7" s="39">
        <v>12.65</v>
      </c>
      <c r="AS7" s="39">
        <v>12.65</v>
      </c>
      <c r="AT7" s="39">
        <v>2267.42</v>
      </c>
      <c r="AU7" s="39">
        <v>3041.98</v>
      </c>
      <c r="AV7" s="39">
        <v>269.82</v>
      </c>
      <c r="AW7" s="39">
        <v>302.27</v>
      </c>
      <c r="AX7" s="39">
        <v>460.62</v>
      </c>
      <c r="AY7" s="39">
        <v>654.97</v>
      </c>
      <c r="AZ7" s="39">
        <v>634.53</v>
      </c>
      <c r="BA7" s="39">
        <v>200.22</v>
      </c>
      <c r="BB7" s="39">
        <v>212.95</v>
      </c>
      <c r="BC7" s="39">
        <v>224.41</v>
      </c>
      <c r="BD7" s="39">
        <v>224.41</v>
      </c>
      <c r="BE7" s="39">
        <v>181.53</v>
      </c>
      <c r="BF7" s="39">
        <v>149.77000000000001</v>
      </c>
      <c r="BG7" s="39">
        <v>106.76</v>
      </c>
      <c r="BH7" s="39">
        <v>65.56</v>
      </c>
      <c r="BI7" s="39">
        <v>40.33</v>
      </c>
      <c r="BJ7" s="39">
        <v>383.75</v>
      </c>
      <c r="BK7" s="39">
        <v>368.94</v>
      </c>
      <c r="BL7" s="39">
        <v>351.06</v>
      </c>
      <c r="BM7" s="39">
        <v>333.48</v>
      </c>
      <c r="BN7" s="39">
        <v>320.31</v>
      </c>
      <c r="BO7" s="39">
        <v>320.31</v>
      </c>
      <c r="BP7" s="39">
        <v>146.91999999999999</v>
      </c>
      <c r="BQ7" s="39">
        <v>133.19999999999999</v>
      </c>
      <c r="BR7" s="39">
        <v>136.13</v>
      </c>
      <c r="BS7" s="39">
        <v>128.51</v>
      </c>
      <c r="BT7" s="39">
        <v>122.75</v>
      </c>
      <c r="BU7" s="39">
        <v>110.39</v>
      </c>
      <c r="BV7" s="39">
        <v>111.12</v>
      </c>
      <c r="BW7" s="39">
        <v>112.92</v>
      </c>
      <c r="BX7" s="39">
        <v>112.81</v>
      </c>
      <c r="BY7" s="39">
        <v>113.88</v>
      </c>
      <c r="BZ7" s="39">
        <v>113.88</v>
      </c>
      <c r="CA7" s="39">
        <v>82.59</v>
      </c>
      <c r="CB7" s="39">
        <v>87.31</v>
      </c>
      <c r="CC7" s="39">
        <v>87.44</v>
      </c>
      <c r="CD7" s="39">
        <v>95.26</v>
      </c>
      <c r="CE7" s="39">
        <v>85.99</v>
      </c>
      <c r="CF7" s="39">
        <v>76.81</v>
      </c>
      <c r="CG7" s="39">
        <v>75.75</v>
      </c>
      <c r="CH7" s="39">
        <v>75.3</v>
      </c>
      <c r="CI7" s="39">
        <v>75.3</v>
      </c>
      <c r="CJ7" s="39">
        <v>74.02</v>
      </c>
      <c r="CK7" s="39">
        <v>74.02</v>
      </c>
      <c r="CL7" s="39">
        <v>59.44</v>
      </c>
      <c r="CM7" s="39">
        <v>57.3</v>
      </c>
      <c r="CN7" s="39">
        <v>55.58</v>
      </c>
      <c r="CO7" s="39">
        <v>53.86</v>
      </c>
      <c r="CP7" s="39">
        <v>55.87</v>
      </c>
      <c r="CQ7" s="39">
        <v>64.55</v>
      </c>
      <c r="CR7" s="39">
        <v>64.12</v>
      </c>
      <c r="CS7" s="39">
        <v>62.69</v>
      </c>
      <c r="CT7" s="39">
        <v>61.82</v>
      </c>
      <c r="CU7" s="39">
        <v>61.66</v>
      </c>
      <c r="CV7" s="39">
        <v>61.66</v>
      </c>
      <c r="CW7" s="39">
        <v>98.72</v>
      </c>
      <c r="CX7" s="39">
        <v>99.03</v>
      </c>
      <c r="CY7" s="39">
        <v>99.51</v>
      </c>
      <c r="CZ7" s="39">
        <v>99.28</v>
      </c>
      <c r="DA7" s="39">
        <v>99.33</v>
      </c>
      <c r="DB7" s="39">
        <v>99.93</v>
      </c>
      <c r="DC7" s="39">
        <v>100.12</v>
      </c>
      <c r="DD7" s="39">
        <v>100.12</v>
      </c>
      <c r="DE7" s="39">
        <v>100.03</v>
      </c>
      <c r="DF7" s="39">
        <v>100.05</v>
      </c>
      <c r="DG7" s="39">
        <v>100.05</v>
      </c>
      <c r="DH7" s="39">
        <v>35.200000000000003</v>
      </c>
      <c r="DI7" s="39">
        <v>36.479999999999997</v>
      </c>
      <c r="DJ7" s="39">
        <v>63.17</v>
      </c>
      <c r="DK7" s="39">
        <v>64.209999999999994</v>
      </c>
      <c r="DL7" s="39">
        <v>65.23</v>
      </c>
      <c r="DM7" s="39">
        <v>38.86</v>
      </c>
      <c r="DN7" s="39">
        <v>39.81</v>
      </c>
      <c r="DO7" s="39">
        <v>51.44</v>
      </c>
      <c r="DP7" s="39">
        <v>52.4</v>
      </c>
      <c r="DQ7" s="39">
        <v>53.56</v>
      </c>
      <c r="DR7" s="39">
        <v>53.56</v>
      </c>
      <c r="DS7" s="39">
        <v>0</v>
      </c>
      <c r="DT7" s="39">
        <v>0</v>
      </c>
      <c r="DU7" s="39">
        <v>0</v>
      </c>
      <c r="DV7" s="39">
        <v>0</v>
      </c>
      <c r="DW7" s="39">
        <v>0</v>
      </c>
      <c r="DX7" s="39">
        <v>12.13</v>
      </c>
      <c r="DY7" s="39">
        <v>13.72</v>
      </c>
      <c r="DZ7" s="39">
        <v>16.77</v>
      </c>
      <c r="EA7" s="39">
        <v>18.05</v>
      </c>
      <c r="EB7" s="39">
        <v>19.440000000000001</v>
      </c>
      <c r="EC7" s="39">
        <v>19.440000000000001</v>
      </c>
      <c r="ED7" s="39">
        <v>0</v>
      </c>
      <c r="EE7" s="39">
        <v>0</v>
      </c>
      <c r="EF7" s="39">
        <v>0</v>
      </c>
      <c r="EG7" s="39">
        <v>0</v>
      </c>
      <c r="EH7" s="39">
        <v>0</v>
      </c>
      <c r="EI7" s="39">
        <v>0.16</v>
      </c>
      <c r="EJ7" s="39">
        <v>0.25</v>
      </c>
      <c r="EK7" s="39">
        <v>0.13</v>
      </c>
      <c r="EL7" s="39">
        <v>0.26</v>
      </c>
      <c r="EM7" s="39">
        <v>0.24</v>
      </c>
      <c r="EN7" s="39">
        <v>0.24</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dcterms:modified xsi:type="dcterms:W3CDTF">2018-02-26T08:28:12Z</dcterms:modified>
</cp:coreProperties>
</file>