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渡辺　恵\Desktop\経営比較分析表の分析等について\平成29年度\"/>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I10" i="4"/>
  <c r="B10" i="4"/>
  <c r="BB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<sst xmlns="http://schemas.openxmlformats.org/spreadsheetml/2006/main" count="232" uniqueCount="120">
  <si>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</si>
  <si>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</si>
  <si>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</si>
  <si>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</si>
  <si>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</si>
  <si>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</si>
  <si>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</si>
  <si>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</si>
  <si>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</si>
  <si>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</si>
  <si>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</si>
  <si>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</si>
  <si>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</si>
  <si>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</si>
  <si>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</si>
  <si>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</si>
  <si>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</si>
  <si>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</si>
  <si>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</si>
  <si>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</si>
  <si>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</si>
  <si>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</si>
  <si>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</si>
  <si>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</si>
  <si>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</si>
  <si>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</si>
  <si>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</si>
  <si>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</si>
  <si>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</si>
  <si>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</si>
  <si>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</si>
  <si>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</si>
  <si>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</si>
  <si>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</si>
  <si>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</si>
  <si>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</si>
  <si>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</si>
  <si>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</si>
  <si>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</si>
  <si>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</si>
  <si>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</si>
  <si>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</si>
  <si>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</si>
  <si>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</si>
  <si>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</si>
  <si>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</si>
  <si>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</si>
  <si>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</si>
  <si>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</si>
  <si>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</si>
  <si>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</si>
  <si>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</si>
  <si>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</si>
  <si>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</si>
  <si>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</si>
  <si>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</si>
  <si>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</si>
  <si>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</si>
  <si>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</si>
  <si>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</si>
  <si>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</si>
  <si>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</si>
  <si>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</si>
  <si>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</si>
  <si>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</si>
  <si>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</si>
  <si>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</si>
  <si>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</si>
  <si>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</si>
  <si>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</si>
  <si>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</si>
  <si>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</si>
  <si>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</si>
  <si>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</si>
  <si>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</si>
  <si>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</si>
  <si>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</si>
  <si>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</si>
  <si>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</si>
  <si>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</si>
  <si>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</si>
  <si>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</si>
  <si>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</si>
  <si>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</si>
  <si>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</si>
  <si>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</si>
  <si>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</si>
  <si>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</si>
  <si>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</si>
  <si>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</si>
  <si>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</si>
  <si>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</si>
  <si>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</si>
  <si>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</si>
  <si>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</si>
  <si>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</si>
  <si>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</si>
  <si>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</si>
  <si>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</si>
  <si>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</si>
  <si>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</si>
  <si>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</si>
  <si>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</si>
  <si>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</si>
  <si>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</si>
  <si>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浅川町</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</si>
  <si>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</si>
  <si>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</si>
  <si>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</si>
  <si>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</si>
  <si>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</si>
  <si>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</si>
  <si>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</si>
  <si>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</si>
  <si>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</si>
  <si>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</si>
  <si>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</si>
  <si>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①平均値よりは低い数値となっているが、更新時期を迎える施設もあり経営状況を見ながら更新を行っていきたい。
②管路経年化率は平均値より高い状況であるため、計画的に管路の更新を行う必要がある。
③管路更新率は平均を上回っており、耐震化等も含め管路の更新を行っていきたい。</t>
    <rPh sb="1" eb="4">
      <t>ヘイキンチ</t>
    </rPh>
    <rPh sb="7" eb="8">
      <t>ヒク</t>
    </rPh>
    <rPh sb="9" eb="11">
      <t>スウチ</t>
    </rPh>
    <rPh sb="19" eb="21">
      <t>コウシン</t>
    </rPh>
    <rPh sb="21" eb="23">
      <t>ジキ</t>
    </rPh>
    <rPh sb="24" eb="25">
      <t>ムカ</t>
    </rPh>
    <rPh sb="27" eb="29">
      <t>シセツ</t>
    </rPh>
    <rPh sb="61" eb="64">
      <t>ヘイキンチ</t>
    </rPh>
    <rPh sb="68" eb="70">
      <t>ジョウキョウ</t>
    </rPh>
    <rPh sb="76" eb="79">
      <t>ケイカクテキ</t>
    </rPh>
    <rPh sb="80" eb="82">
      <t>カンロ</t>
    </rPh>
    <rPh sb="83" eb="85">
      <t>コウシン</t>
    </rPh>
    <rPh sb="86" eb="87">
      <t>オコナ</t>
    </rPh>
    <rPh sb="88" eb="90">
      <t>ヒツヨウ</t>
    </rPh>
    <rPh sb="98" eb="100">
      <t>コウシン</t>
    </rPh>
    <rPh sb="100" eb="101">
      <t>リツ</t>
    </rPh>
    <rPh sb="102" eb="104">
      <t>ヘイキン</t>
    </rPh>
    <rPh sb="105" eb="107">
      <t>ウワマワ</t>
    </rPh>
    <phoneticPr fontId="4"/>
  </si>
  <si>
    <t>　経営の健全性は決して良好であるとは言えないため、経費削減に努め料金改定も検討しながら経営を行う必要がある。管路については石綿管等の老朽管も残っており、漏水対策等も実施しながら更新を計画的に実施する。施設の更新や統廃合を含め今後どうしていくかを見直し、水道事業経営の健全化、効率化を目指していきたい。</t>
    <rPh sb="4" eb="7">
      <t>ケンゼンセイ</t>
    </rPh>
    <rPh sb="8" eb="9">
      <t>ケッ</t>
    </rPh>
    <rPh sb="18" eb="19">
      <t>イ</t>
    </rPh>
    <rPh sb="25" eb="27">
      <t>ケイヒ</t>
    </rPh>
    <rPh sb="27" eb="29">
      <t>サクゲン</t>
    </rPh>
    <rPh sb="30" eb="31">
      <t>ツト</t>
    </rPh>
    <rPh sb="46" eb="47">
      <t>オコナ</t>
    </rPh>
    <rPh sb="54" eb="56">
      <t>カンロ</t>
    </rPh>
    <rPh sb="61" eb="63">
      <t>セキメン</t>
    </rPh>
    <rPh sb="63" eb="64">
      <t>カン</t>
    </rPh>
    <rPh sb="64" eb="65">
      <t>トウ</t>
    </rPh>
    <rPh sb="80" eb="81">
      <t>トウ</t>
    </rPh>
    <rPh sb="82" eb="84">
      <t>ジッシ</t>
    </rPh>
    <rPh sb="95" eb="97">
      <t>ジッシ</t>
    </rPh>
    <rPh sb="103" eb="105">
      <t>コウシン</t>
    </rPh>
    <rPh sb="110" eb="111">
      <t>フク</t>
    </rPh>
    <phoneticPr fontId="4"/>
  </si>
  <si>
    <t>①平成28年度は黒字となったが、依然として類似団体平均値を下回っているため、経営の見直しを行い経常収支比率の向上に努める。
②累積欠損金比率を減少させるためにも、経費削減等を行い健全経営を目指す。
③流動比率は、100%以上であるが年々減少しており支払能力を高めるための改善が必要である。
④平均値と比べ数値が高い。企業債償還金の負担が大きく経営を圧迫する要因となっている。
⑤平均値より低いが上昇傾向であるため、これからも料金回収率の向上に努める。
⑥減少傾向であるため、経費節減や施設を効率的に利用し給水原価を抑えていきたい。
⑦平均値を上回っており、施設の利用状況は適正である。
⑧漏水対策等を実施し、有収率のさらなる向上に努める。</t>
    <rPh sb="1" eb="3">
      <t>ヘイセイ</t>
    </rPh>
    <rPh sb="5" eb="6">
      <t>ネン</t>
    </rPh>
    <rPh sb="6" eb="7">
      <t>ド</t>
    </rPh>
    <rPh sb="8" eb="10">
      <t>クロジ</t>
    </rPh>
    <rPh sb="16" eb="18">
      <t>イゼン</t>
    </rPh>
    <rPh sb="21" eb="23">
      <t>ルイジ</t>
    </rPh>
    <rPh sb="23" eb="25">
      <t>ダンタイ</t>
    </rPh>
    <rPh sb="25" eb="28">
      <t>ヘイキンチ</t>
    </rPh>
    <rPh sb="29" eb="31">
      <t>シタマワ</t>
    </rPh>
    <rPh sb="38" eb="40">
      <t>ケイエイ</t>
    </rPh>
    <rPh sb="41" eb="43">
      <t>ミナオ</t>
    </rPh>
    <rPh sb="45" eb="46">
      <t>オコナ</t>
    </rPh>
    <rPh sb="47" eb="49">
      <t>ケイジョウ</t>
    </rPh>
    <rPh sb="49" eb="51">
      <t>シュウシ</t>
    </rPh>
    <rPh sb="51" eb="53">
      <t>ヒリツ</t>
    </rPh>
    <rPh sb="54" eb="56">
      <t>コウジョウ</t>
    </rPh>
    <rPh sb="57" eb="58">
      <t>ツト</t>
    </rPh>
    <rPh sb="71" eb="73">
      <t>ゲンショウ</t>
    </rPh>
    <rPh sb="81" eb="83">
      <t>ケイヒ</t>
    </rPh>
    <rPh sb="83" eb="85">
      <t>サクゲン</t>
    </rPh>
    <rPh sb="85" eb="86">
      <t>トウ</t>
    </rPh>
    <rPh sb="87" eb="88">
      <t>オコナ</t>
    </rPh>
    <rPh sb="124" eb="126">
      <t>シハライ</t>
    </rPh>
    <rPh sb="126" eb="128">
      <t>ノウリョク</t>
    </rPh>
    <rPh sb="129" eb="130">
      <t>タカ</t>
    </rPh>
    <rPh sb="135" eb="137">
      <t>カイゼン</t>
    </rPh>
    <rPh sb="138" eb="140">
      <t>ヒツヨウ</t>
    </rPh>
    <rPh sb="146" eb="149">
      <t>ヘイキンチ</t>
    </rPh>
    <rPh sb="150" eb="151">
      <t>クラ</t>
    </rPh>
    <rPh sb="152" eb="154">
      <t>スウチ</t>
    </rPh>
    <rPh sb="155" eb="156">
      <t>タカ</t>
    </rPh>
    <rPh sb="158" eb="160">
      <t>キギョウ</t>
    </rPh>
    <rPh sb="160" eb="161">
      <t>サイ</t>
    </rPh>
    <rPh sb="161" eb="164">
      <t>ショウカンキン</t>
    </rPh>
    <rPh sb="189" eb="192">
      <t>ヘイキンチ</t>
    </rPh>
    <rPh sb="194" eb="195">
      <t>ヒク</t>
    </rPh>
    <rPh sb="197" eb="199">
      <t>ジョウショウ</t>
    </rPh>
    <rPh sb="199" eb="201">
      <t>ケイコウ</t>
    </rPh>
    <rPh sb="218" eb="220">
      <t>コウジョウ</t>
    </rPh>
    <rPh sb="221" eb="222">
      <t>ツト</t>
    </rPh>
    <rPh sb="227" eb="229">
      <t>ゲンショウ</t>
    </rPh>
    <rPh sb="229" eb="231">
      <t>ケイコウ</t>
    </rPh>
    <rPh sb="242" eb="244">
      <t>シセツ</t>
    </rPh>
    <rPh sb="249" eb="251">
      <t>リヨウ</t>
    </rPh>
    <rPh sb="257" eb="258">
      <t>オサ</t>
    </rPh>
    <rPh sb="294" eb="296">
      <t>ロウスイ</t>
    </rPh>
    <rPh sb="296" eb="298">
      <t>タイサク</t>
    </rPh>
    <rPh sb="298" eb="299">
      <t>トウ</t>
    </rPh>
    <rPh sb="300" eb="302">
      <t>ジッシ</t>
    </rPh>
    <rPh sb="304" eb="306">
      <t>ユウシュウ</t>
    </rPh>
    <rPh sb="306" eb="307">
      <t>リツ</t>
    </rPh>
    <rPh sb="312" eb="314">
      <t>コウジョウ</t>
    </rPh>
    <rPh sb="315" eb="316">
      <t>ツト</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</si>
</sst>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0.78</c:v>
                </c:pt>
                <c:pt idx="1">
                  <c:v>1.63</c:v>
                </c:pt>
                <c:pt idx="2">
                  <c:v>1.08</c:v>
                </c:pt>
                <c:pt idx="3">
                  <c:v>0.48</c:v>
                </c:pt>
                <c:pt idx="4">
                  <c:v>2.52</c:v>
                </c:pt>
              </c:numCache>
            </c:numRef>
          </c:val>
        </c:ser>
        <c:dLbls>
          <c:showLegendKey val="0"/>
          <c:showVal val="0"/>
          <c:showCatName val="0"/>
          <c:showSerName val="0"/>
          <c:showPercent val="0"/>
          <c:showBubbleSize val="0"/>
        </c:dLbls>
        <c:gapWidth val="150"/>
        <c:axId val="182887888"/>
        <c:axId val="182888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0.64</c:v>
                </c:pt>
                <c:pt idx="2">
                  <c:v>0.56000000000000005</c:v>
                </c:pt>
                <c:pt idx="3">
                  <c:v>0.65</c:v>
                </c:pt>
                <c:pt idx="4">
                  <c:v>0.46</c:v>
                </c:pt>
              </c:numCache>
            </c:numRef>
          </c:val>
          <c:smooth val="0"/>
        </c:ser>
        <c:dLbls>
          <c:showLegendKey val="0"/>
          <c:showVal val="0"/>
          <c:showCatName val="0"/>
          <c:showSerName val="0"/>
          <c:showPercent val="0"/>
          <c:showBubbleSize val="0"/>
        </c:dLbls>
        <c:marker val="1"/>
        <c:smooth val="0"/>
        <c:axId val="182887888"/>
        <c:axId val="182888280"/>
      </c:lineChart>
      <c:dateAx>
        <c:axId val="182887888"/>
        <c:scaling>
          <c:orientation val="minMax"/>
        </c:scaling>
        <c:delete val="1"/>
        <c:axPos val="b"/>
        <c:numFmt formatCode="ge" sourceLinked="1"/>
        <c:majorTickMark val="none"/>
        <c:minorTickMark val="none"/>
        <c:tickLblPos val="none"/>
        <c:crossAx val="182888280"/>
        <c:crosses val="autoZero"/>
        <c:auto val="1"/>
        <c:lblOffset val="100"/>
        <c:baseTimeUnit val="years"/>
      </c:dateAx>
      <c:valAx>
        <c:axId val="182888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88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66</c:v>
                </c:pt>
                <c:pt idx="1">
                  <c:v>64.760000000000005</c:v>
                </c:pt>
                <c:pt idx="2">
                  <c:v>61.78</c:v>
                </c:pt>
                <c:pt idx="3">
                  <c:v>61.78</c:v>
                </c:pt>
                <c:pt idx="4">
                  <c:v>62</c:v>
                </c:pt>
              </c:numCache>
            </c:numRef>
          </c:val>
        </c:ser>
        <c:dLbls>
          <c:showLegendKey val="0"/>
          <c:showVal val="0"/>
          <c:showCatName val="0"/>
          <c:showSerName val="0"/>
          <c:showPercent val="0"/>
          <c:showBubbleSize val="0"/>
        </c:dLbls>
        <c:gapWidth val="150"/>
        <c:axId val="184487168"/>
        <c:axId val="184487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49.77</c:v>
                </c:pt>
                <c:pt idx="2">
                  <c:v>49.22</c:v>
                </c:pt>
                <c:pt idx="3">
                  <c:v>49.08</c:v>
                </c:pt>
                <c:pt idx="4">
                  <c:v>49.32</c:v>
                </c:pt>
              </c:numCache>
            </c:numRef>
          </c:val>
          <c:smooth val="0"/>
        </c:ser>
        <c:dLbls>
          <c:showLegendKey val="0"/>
          <c:showVal val="0"/>
          <c:showCatName val="0"/>
          <c:showSerName val="0"/>
          <c:showPercent val="0"/>
          <c:showBubbleSize val="0"/>
        </c:dLbls>
        <c:marker val="1"/>
        <c:smooth val="0"/>
        <c:axId val="184487168"/>
        <c:axId val="184487560"/>
      </c:lineChart>
      <c:dateAx>
        <c:axId val="184487168"/>
        <c:scaling>
          <c:orientation val="minMax"/>
        </c:scaling>
        <c:delete val="1"/>
        <c:axPos val="b"/>
        <c:numFmt formatCode="ge" sourceLinked="1"/>
        <c:majorTickMark val="none"/>
        <c:minorTickMark val="none"/>
        <c:tickLblPos val="none"/>
        <c:crossAx val="184487560"/>
        <c:crosses val="autoZero"/>
        <c:auto val="1"/>
        <c:lblOffset val="100"/>
        <c:baseTimeUnit val="years"/>
      </c:dateAx>
      <c:valAx>
        <c:axId val="184487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48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81.13</c:v>
                </c:pt>
                <c:pt idx="1">
                  <c:v>83.18</c:v>
                </c:pt>
                <c:pt idx="2">
                  <c:v>84.83</c:v>
                </c:pt>
                <c:pt idx="3">
                  <c:v>85.02</c:v>
                </c:pt>
                <c:pt idx="4">
                  <c:v>84.74</c:v>
                </c:pt>
              </c:numCache>
            </c:numRef>
          </c:val>
        </c:ser>
        <c:dLbls>
          <c:showLegendKey val="0"/>
          <c:showVal val="0"/>
          <c:showCatName val="0"/>
          <c:showSerName val="0"/>
          <c:showPercent val="0"/>
          <c:showBubbleSize val="0"/>
        </c:dLbls>
        <c:gapWidth val="150"/>
        <c:axId val="184488736"/>
        <c:axId val="184489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79.98</c:v>
                </c:pt>
                <c:pt idx="2">
                  <c:v>79.48</c:v>
                </c:pt>
                <c:pt idx="3">
                  <c:v>79.3</c:v>
                </c:pt>
                <c:pt idx="4">
                  <c:v>79.34</c:v>
                </c:pt>
              </c:numCache>
            </c:numRef>
          </c:val>
          <c:smooth val="0"/>
        </c:ser>
        <c:dLbls>
          <c:showLegendKey val="0"/>
          <c:showVal val="0"/>
          <c:showCatName val="0"/>
          <c:showSerName val="0"/>
          <c:showPercent val="0"/>
          <c:showBubbleSize val="0"/>
        </c:dLbls>
        <c:marker val="1"/>
        <c:smooth val="0"/>
        <c:axId val="184488736"/>
        <c:axId val="184489128"/>
      </c:lineChart>
      <c:dateAx>
        <c:axId val="184488736"/>
        <c:scaling>
          <c:orientation val="minMax"/>
        </c:scaling>
        <c:delete val="1"/>
        <c:axPos val="b"/>
        <c:numFmt formatCode="ge" sourceLinked="1"/>
        <c:majorTickMark val="none"/>
        <c:minorTickMark val="none"/>
        <c:tickLblPos val="none"/>
        <c:crossAx val="184489128"/>
        <c:crosses val="autoZero"/>
        <c:auto val="1"/>
        <c:lblOffset val="100"/>
        <c:baseTimeUnit val="years"/>
      </c:dateAx>
      <c:valAx>
        <c:axId val="184489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48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79.5</c:v>
                </c:pt>
                <c:pt idx="1">
                  <c:v>77.87</c:v>
                </c:pt>
                <c:pt idx="2">
                  <c:v>89.32</c:v>
                </c:pt>
                <c:pt idx="3">
                  <c:v>93.72</c:v>
                </c:pt>
                <c:pt idx="4">
                  <c:v>101.19</c:v>
                </c:pt>
              </c:numCache>
            </c:numRef>
          </c:val>
        </c:ser>
        <c:dLbls>
          <c:showLegendKey val="0"/>
          <c:showVal val="0"/>
          <c:showCatName val="0"/>
          <c:showSerName val="0"/>
          <c:showPercent val="0"/>
          <c:showBubbleSize val="0"/>
        </c:dLbls>
        <c:gapWidth val="150"/>
        <c:axId val="182949488"/>
        <c:axId val="182949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105.53</c:v>
                </c:pt>
                <c:pt idx="2">
                  <c:v>107.2</c:v>
                </c:pt>
                <c:pt idx="3">
                  <c:v>106.62</c:v>
                </c:pt>
                <c:pt idx="4">
                  <c:v>107.95</c:v>
                </c:pt>
              </c:numCache>
            </c:numRef>
          </c:val>
          <c:smooth val="0"/>
        </c:ser>
        <c:dLbls>
          <c:showLegendKey val="0"/>
          <c:showVal val="0"/>
          <c:showCatName val="0"/>
          <c:showSerName val="0"/>
          <c:showPercent val="0"/>
          <c:showBubbleSize val="0"/>
        </c:dLbls>
        <c:marker val="1"/>
        <c:smooth val="0"/>
        <c:axId val="182949488"/>
        <c:axId val="182949880"/>
      </c:lineChart>
      <c:dateAx>
        <c:axId val="182949488"/>
        <c:scaling>
          <c:orientation val="minMax"/>
        </c:scaling>
        <c:delete val="1"/>
        <c:axPos val="b"/>
        <c:numFmt formatCode="ge" sourceLinked="1"/>
        <c:majorTickMark val="none"/>
        <c:minorTickMark val="none"/>
        <c:tickLblPos val="none"/>
        <c:crossAx val="182949880"/>
        <c:crosses val="autoZero"/>
        <c:auto val="1"/>
        <c:lblOffset val="100"/>
        <c:baseTimeUnit val="years"/>
      </c:dateAx>
      <c:valAx>
        <c:axId val="182949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294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9.58</c:v>
                </c:pt>
                <c:pt idx="1">
                  <c:v>11.47</c:v>
                </c:pt>
                <c:pt idx="2">
                  <c:v>27.4</c:v>
                </c:pt>
                <c:pt idx="3">
                  <c:v>30.53</c:v>
                </c:pt>
                <c:pt idx="4">
                  <c:v>32.57</c:v>
                </c:pt>
              </c:numCache>
            </c:numRef>
          </c:val>
        </c:ser>
        <c:dLbls>
          <c:showLegendKey val="0"/>
          <c:showVal val="0"/>
          <c:showCatName val="0"/>
          <c:showSerName val="0"/>
          <c:showPercent val="0"/>
          <c:showBubbleSize val="0"/>
        </c:dLbls>
        <c:gapWidth val="150"/>
        <c:axId val="182951056"/>
        <c:axId val="182951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36.43</c:v>
                </c:pt>
                <c:pt idx="2">
                  <c:v>46.12</c:v>
                </c:pt>
                <c:pt idx="3">
                  <c:v>47.44</c:v>
                </c:pt>
                <c:pt idx="4">
                  <c:v>48.3</c:v>
                </c:pt>
              </c:numCache>
            </c:numRef>
          </c:val>
          <c:smooth val="0"/>
        </c:ser>
        <c:dLbls>
          <c:showLegendKey val="0"/>
          <c:showVal val="0"/>
          <c:showCatName val="0"/>
          <c:showSerName val="0"/>
          <c:showPercent val="0"/>
          <c:showBubbleSize val="0"/>
        </c:dLbls>
        <c:marker val="1"/>
        <c:smooth val="0"/>
        <c:axId val="182951056"/>
        <c:axId val="182951448"/>
      </c:lineChart>
      <c:dateAx>
        <c:axId val="182951056"/>
        <c:scaling>
          <c:orientation val="minMax"/>
        </c:scaling>
        <c:delete val="1"/>
        <c:axPos val="b"/>
        <c:numFmt formatCode="ge" sourceLinked="1"/>
        <c:majorTickMark val="none"/>
        <c:minorTickMark val="none"/>
        <c:tickLblPos val="none"/>
        <c:crossAx val="182951448"/>
        <c:crosses val="autoZero"/>
        <c:auto val="1"/>
        <c:lblOffset val="100"/>
        <c:baseTimeUnit val="years"/>
      </c:dateAx>
      <c:valAx>
        <c:axId val="182951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95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12.74</c:v>
                </c:pt>
                <c:pt idx="1">
                  <c:v>16.55</c:v>
                </c:pt>
                <c:pt idx="2">
                  <c:v>15.67</c:v>
                </c:pt>
                <c:pt idx="3">
                  <c:v>15.03</c:v>
                </c:pt>
                <c:pt idx="4">
                  <c:v>14.98</c:v>
                </c:pt>
              </c:numCache>
            </c:numRef>
          </c:val>
        </c:ser>
        <c:dLbls>
          <c:showLegendKey val="0"/>
          <c:showVal val="0"/>
          <c:showCatName val="0"/>
          <c:showSerName val="0"/>
          <c:showPercent val="0"/>
          <c:showBubbleSize val="0"/>
        </c:dLbls>
        <c:gapWidth val="150"/>
        <c:axId val="182952624"/>
        <c:axId val="183804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8.7200000000000006</c:v>
                </c:pt>
                <c:pt idx="2">
                  <c:v>9.86</c:v>
                </c:pt>
                <c:pt idx="3">
                  <c:v>11.16</c:v>
                </c:pt>
                <c:pt idx="4">
                  <c:v>12.43</c:v>
                </c:pt>
              </c:numCache>
            </c:numRef>
          </c:val>
          <c:smooth val="0"/>
        </c:ser>
        <c:dLbls>
          <c:showLegendKey val="0"/>
          <c:showVal val="0"/>
          <c:showCatName val="0"/>
          <c:showSerName val="0"/>
          <c:showPercent val="0"/>
          <c:showBubbleSize val="0"/>
        </c:dLbls>
        <c:marker val="1"/>
        <c:smooth val="0"/>
        <c:axId val="182952624"/>
        <c:axId val="183804024"/>
      </c:lineChart>
      <c:dateAx>
        <c:axId val="182952624"/>
        <c:scaling>
          <c:orientation val="minMax"/>
        </c:scaling>
        <c:delete val="1"/>
        <c:axPos val="b"/>
        <c:numFmt formatCode="ge" sourceLinked="1"/>
        <c:majorTickMark val="none"/>
        <c:minorTickMark val="none"/>
        <c:tickLblPos val="none"/>
        <c:crossAx val="183804024"/>
        <c:crosses val="autoZero"/>
        <c:auto val="1"/>
        <c:lblOffset val="100"/>
        <c:baseTimeUnit val="years"/>
      </c:dateAx>
      <c:valAx>
        <c:axId val="183804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95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140.03</c:v>
                </c:pt>
                <c:pt idx="1">
                  <c:v>172.34</c:v>
                </c:pt>
                <c:pt idx="2">
                  <c:v>108.33</c:v>
                </c:pt>
                <c:pt idx="3">
                  <c:v>120.86</c:v>
                </c:pt>
                <c:pt idx="4">
                  <c:v>119.08</c:v>
                </c:pt>
              </c:numCache>
            </c:numRef>
          </c:val>
        </c:ser>
        <c:dLbls>
          <c:showLegendKey val="0"/>
          <c:showVal val="0"/>
          <c:showCatName val="0"/>
          <c:showSerName val="0"/>
          <c:showPercent val="0"/>
          <c:showBubbleSize val="0"/>
        </c:dLbls>
        <c:gapWidth val="150"/>
        <c:axId val="183806768"/>
        <c:axId val="183807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28.31</c:v>
                </c:pt>
                <c:pt idx="2">
                  <c:v>13.46</c:v>
                </c:pt>
                <c:pt idx="3">
                  <c:v>12.59</c:v>
                </c:pt>
                <c:pt idx="4">
                  <c:v>12.44</c:v>
                </c:pt>
              </c:numCache>
            </c:numRef>
          </c:val>
          <c:smooth val="0"/>
        </c:ser>
        <c:dLbls>
          <c:showLegendKey val="0"/>
          <c:showVal val="0"/>
          <c:showCatName val="0"/>
          <c:showSerName val="0"/>
          <c:showPercent val="0"/>
          <c:showBubbleSize val="0"/>
        </c:dLbls>
        <c:marker val="1"/>
        <c:smooth val="0"/>
        <c:axId val="183806768"/>
        <c:axId val="183807160"/>
      </c:lineChart>
      <c:dateAx>
        <c:axId val="183806768"/>
        <c:scaling>
          <c:orientation val="minMax"/>
        </c:scaling>
        <c:delete val="1"/>
        <c:axPos val="b"/>
        <c:numFmt formatCode="ge" sourceLinked="1"/>
        <c:majorTickMark val="none"/>
        <c:minorTickMark val="none"/>
        <c:tickLblPos val="none"/>
        <c:crossAx val="183807160"/>
        <c:crosses val="autoZero"/>
        <c:auto val="1"/>
        <c:lblOffset val="100"/>
        <c:baseTimeUnit val="years"/>
      </c:dateAx>
      <c:valAx>
        <c:axId val="183807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380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651.62</c:v>
                </c:pt>
                <c:pt idx="1">
                  <c:v>2273.34</c:v>
                </c:pt>
                <c:pt idx="2">
                  <c:v>767.87</c:v>
                </c:pt>
                <c:pt idx="3">
                  <c:v>626.09</c:v>
                </c:pt>
                <c:pt idx="4">
                  <c:v>339.7</c:v>
                </c:pt>
              </c:numCache>
            </c:numRef>
          </c:val>
        </c:ser>
        <c:dLbls>
          <c:showLegendKey val="0"/>
          <c:showVal val="0"/>
          <c:showCatName val="0"/>
          <c:showSerName val="0"/>
          <c:showPercent val="0"/>
          <c:showBubbleSize val="0"/>
        </c:dLbls>
        <c:gapWidth val="150"/>
        <c:axId val="183951808"/>
        <c:axId val="183952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1164.51</c:v>
                </c:pt>
                <c:pt idx="2">
                  <c:v>434.72</c:v>
                </c:pt>
                <c:pt idx="3">
                  <c:v>416.14</c:v>
                </c:pt>
                <c:pt idx="4">
                  <c:v>371.89</c:v>
                </c:pt>
              </c:numCache>
            </c:numRef>
          </c:val>
          <c:smooth val="0"/>
        </c:ser>
        <c:dLbls>
          <c:showLegendKey val="0"/>
          <c:showVal val="0"/>
          <c:showCatName val="0"/>
          <c:showSerName val="0"/>
          <c:showPercent val="0"/>
          <c:showBubbleSize val="0"/>
        </c:dLbls>
        <c:marker val="1"/>
        <c:smooth val="0"/>
        <c:axId val="183951808"/>
        <c:axId val="183952200"/>
      </c:lineChart>
      <c:dateAx>
        <c:axId val="183951808"/>
        <c:scaling>
          <c:orientation val="minMax"/>
        </c:scaling>
        <c:delete val="1"/>
        <c:axPos val="b"/>
        <c:numFmt formatCode="ge" sourceLinked="1"/>
        <c:majorTickMark val="none"/>
        <c:minorTickMark val="none"/>
        <c:tickLblPos val="none"/>
        <c:crossAx val="183952200"/>
        <c:crosses val="autoZero"/>
        <c:auto val="1"/>
        <c:lblOffset val="100"/>
        <c:baseTimeUnit val="years"/>
      </c:dateAx>
      <c:valAx>
        <c:axId val="183952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395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803.75</c:v>
                </c:pt>
                <c:pt idx="1">
                  <c:v>773.75</c:v>
                </c:pt>
                <c:pt idx="2">
                  <c:v>766.18</c:v>
                </c:pt>
                <c:pt idx="3">
                  <c:v>731.89</c:v>
                </c:pt>
                <c:pt idx="4">
                  <c:v>697.63</c:v>
                </c:pt>
              </c:numCache>
            </c:numRef>
          </c:val>
        </c:ser>
        <c:dLbls>
          <c:showLegendKey val="0"/>
          <c:showVal val="0"/>
          <c:showCatName val="0"/>
          <c:showSerName val="0"/>
          <c:showPercent val="0"/>
          <c:showBubbleSize val="0"/>
        </c:dLbls>
        <c:gapWidth val="150"/>
        <c:axId val="183953376"/>
        <c:axId val="183953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498.27</c:v>
                </c:pt>
                <c:pt idx="2">
                  <c:v>495.76</c:v>
                </c:pt>
                <c:pt idx="3">
                  <c:v>487.22</c:v>
                </c:pt>
                <c:pt idx="4">
                  <c:v>483.11</c:v>
                </c:pt>
              </c:numCache>
            </c:numRef>
          </c:val>
          <c:smooth val="0"/>
        </c:ser>
        <c:dLbls>
          <c:showLegendKey val="0"/>
          <c:showVal val="0"/>
          <c:showCatName val="0"/>
          <c:showSerName val="0"/>
          <c:showPercent val="0"/>
          <c:showBubbleSize val="0"/>
        </c:dLbls>
        <c:marker val="1"/>
        <c:smooth val="0"/>
        <c:axId val="183953376"/>
        <c:axId val="183953768"/>
      </c:lineChart>
      <c:dateAx>
        <c:axId val="183953376"/>
        <c:scaling>
          <c:orientation val="minMax"/>
        </c:scaling>
        <c:delete val="1"/>
        <c:axPos val="b"/>
        <c:numFmt formatCode="ge" sourceLinked="1"/>
        <c:majorTickMark val="none"/>
        <c:minorTickMark val="none"/>
        <c:tickLblPos val="none"/>
        <c:crossAx val="183953768"/>
        <c:crosses val="autoZero"/>
        <c:auto val="1"/>
        <c:lblOffset val="100"/>
        <c:baseTimeUnit val="years"/>
      </c:dateAx>
      <c:valAx>
        <c:axId val="183953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395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68.52</c:v>
                </c:pt>
                <c:pt idx="1">
                  <c:v>69.17</c:v>
                </c:pt>
                <c:pt idx="2">
                  <c:v>72.97</c:v>
                </c:pt>
                <c:pt idx="3">
                  <c:v>77.260000000000005</c:v>
                </c:pt>
                <c:pt idx="4">
                  <c:v>88.88</c:v>
                </c:pt>
              </c:numCache>
            </c:numRef>
          </c:val>
        </c:ser>
        <c:dLbls>
          <c:showLegendKey val="0"/>
          <c:showVal val="0"/>
          <c:showCatName val="0"/>
          <c:showSerName val="0"/>
          <c:showPercent val="0"/>
          <c:showBubbleSize val="0"/>
        </c:dLbls>
        <c:gapWidth val="150"/>
        <c:axId val="183951416"/>
        <c:axId val="183806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90.64</c:v>
                </c:pt>
                <c:pt idx="2">
                  <c:v>93.66</c:v>
                </c:pt>
                <c:pt idx="3">
                  <c:v>92.76</c:v>
                </c:pt>
                <c:pt idx="4">
                  <c:v>93.28</c:v>
                </c:pt>
              </c:numCache>
            </c:numRef>
          </c:val>
          <c:smooth val="0"/>
        </c:ser>
        <c:dLbls>
          <c:showLegendKey val="0"/>
          <c:showVal val="0"/>
          <c:showCatName val="0"/>
          <c:showSerName val="0"/>
          <c:showPercent val="0"/>
          <c:showBubbleSize val="0"/>
        </c:dLbls>
        <c:marker val="1"/>
        <c:smooth val="0"/>
        <c:axId val="183951416"/>
        <c:axId val="183806376"/>
      </c:lineChart>
      <c:dateAx>
        <c:axId val="183951416"/>
        <c:scaling>
          <c:orientation val="minMax"/>
        </c:scaling>
        <c:delete val="1"/>
        <c:axPos val="b"/>
        <c:numFmt formatCode="ge" sourceLinked="1"/>
        <c:majorTickMark val="none"/>
        <c:minorTickMark val="none"/>
        <c:tickLblPos val="none"/>
        <c:crossAx val="183806376"/>
        <c:crosses val="autoZero"/>
        <c:auto val="1"/>
        <c:lblOffset val="100"/>
        <c:baseTimeUnit val="years"/>
      </c:dateAx>
      <c:valAx>
        <c:axId val="183806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951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266.20999999999998</c:v>
                </c:pt>
                <c:pt idx="1">
                  <c:v>263.51</c:v>
                </c:pt>
                <c:pt idx="2">
                  <c:v>249.65</c:v>
                </c:pt>
                <c:pt idx="3">
                  <c:v>234.94</c:v>
                </c:pt>
                <c:pt idx="4">
                  <c:v>203.98</c:v>
                </c:pt>
              </c:numCache>
            </c:numRef>
          </c:val>
        </c:ser>
        <c:dLbls>
          <c:showLegendKey val="0"/>
          <c:showVal val="0"/>
          <c:showCatName val="0"/>
          <c:showSerName val="0"/>
          <c:showPercent val="0"/>
          <c:showBubbleSize val="0"/>
        </c:dLbls>
        <c:gapWidth val="150"/>
        <c:axId val="183805200"/>
        <c:axId val="184485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213.52</c:v>
                </c:pt>
                <c:pt idx="2">
                  <c:v>208.21</c:v>
                </c:pt>
                <c:pt idx="3">
                  <c:v>208.67</c:v>
                </c:pt>
                <c:pt idx="4">
                  <c:v>208.29</c:v>
                </c:pt>
              </c:numCache>
            </c:numRef>
          </c:val>
          <c:smooth val="0"/>
        </c:ser>
        <c:dLbls>
          <c:showLegendKey val="0"/>
          <c:showVal val="0"/>
          <c:showCatName val="0"/>
          <c:showSerName val="0"/>
          <c:showPercent val="0"/>
          <c:showBubbleSize val="0"/>
        </c:dLbls>
        <c:marker val="1"/>
        <c:smooth val="0"/>
        <c:axId val="183805200"/>
        <c:axId val="184485992"/>
      </c:lineChart>
      <c:dateAx>
        <c:axId val="183805200"/>
        <c:scaling>
          <c:orientation val="minMax"/>
        </c:scaling>
        <c:delete val="1"/>
        <c:axPos val="b"/>
        <c:numFmt formatCode="ge" sourceLinked="1"/>
        <c:majorTickMark val="none"/>
        <c:minorTickMark val="none"/>
        <c:tickLblPos val="none"/>
        <c:crossAx val="184485992"/>
        <c:crosses val="autoZero"/>
        <c:auto val="1"/>
        <c:lblOffset val="100"/>
        <c:baseTimeUnit val="years"/>
      </c:dateAx>
      <c:valAx>
        <c:axId val="184485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80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66" zoomScaleNormal="100"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福島県　浅川町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60" t="s">
        <v>116</v>
      </c>
      <c r="AE8" s="60"/>
      <c r="AF8" s="60"/>
      <c r="AG8" s="60"/>
      <c r="AH8" s="60"/>
      <c r="AI8" s="60"/>
      <c r="AJ8" s="60"/>
      <c r="AK8" s="5"/>
      <c r="AL8" s="61">
        <f>データ!$R$6</f>
        <v>6622</v>
      </c>
      <c r="AM8" s="61"/>
      <c r="AN8" s="61"/>
      <c r="AO8" s="61"/>
      <c r="AP8" s="61"/>
      <c r="AQ8" s="61"/>
      <c r="AR8" s="61"/>
      <c r="AS8" s="61"/>
      <c r="AT8" s="51">
        <f>データ!$S$6</f>
        <v>37.43</v>
      </c>
      <c r="AU8" s="52"/>
      <c r="AV8" s="52"/>
      <c r="AW8" s="52"/>
      <c r="AX8" s="52"/>
      <c r="AY8" s="52"/>
      <c r="AZ8" s="52"/>
      <c r="BA8" s="52"/>
      <c r="BB8" s="53">
        <f>データ!$T$6</f>
        <v>176.92</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70.849999999999994</v>
      </c>
      <c r="J10" s="52"/>
      <c r="K10" s="52"/>
      <c r="L10" s="52"/>
      <c r="M10" s="52"/>
      <c r="N10" s="52"/>
      <c r="O10" s="64"/>
      <c r="P10" s="53">
        <f>データ!$P$6</f>
        <v>98.81</v>
      </c>
      <c r="Q10" s="53"/>
      <c r="R10" s="53"/>
      <c r="S10" s="53"/>
      <c r="T10" s="53"/>
      <c r="U10" s="53"/>
      <c r="V10" s="53"/>
      <c r="W10" s="61">
        <f>データ!$Q$6</f>
        <v>3510</v>
      </c>
      <c r="X10" s="61"/>
      <c r="Y10" s="61"/>
      <c r="Z10" s="61"/>
      <c r="AA10" s="61"/>
      <c r="AB10" s="61"/>
      <c r="AC10" s="61"/>
      <c r="AD10" s="2"/>
      <c r="AE10" s="2"/>
      <c r="AF10" s="2"/>
      <c r="AG10" s="2"/>
      <c r="AH10" s="5"/>
      <c r="AI10" s="5"/>
      <c r="AJ10" s="5"/>
      <c r="AK10" s="5"/>
      <c r="AL10" s="61">
        <f>データ!$U$6</f>
        <v>6296</v>
      </c>
      <c r="AM10" s="61"/>
      <c r="AN10" s="61"/>
      <c r="AO10" s="61"/>
      <c r="AP10" s="61"/>
      <c r="AQ10" s="61"/>
      <c r="AR10" s="61"/>
      <c r="AS10" s="61"/>
      <c r="AT10" s="51">
        <f>データ!$V$6</f>
        <v>36.5</v>
      </c>
      <c r="AU10" s="52"/>
      <c r="AV10" s="52"/>
      <c r="AW10" s="52"/>
      <c r="AX10" s="52"/>
      <c r="AY10" s="52"/>
      <c r="AZ10" s="52"/>
      <c r="BA10" s="52"/>
      <c r="BB10" s="53">
        <f>データ!$W$6</f>
        <v>172.49</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119</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75043</v>
      </c>
      <c r="D6" s="34">
        <f t="shared" si="3"/>
        <v>46</v>
      </c>
      <c r="E6" s="34">
        <f t="shared" si="3"/>
        <v>1</v>
      </c>
      <c r="F6" s="34">
        <f t="shared" si="3"/>
        <v>0</v>
      </c>
      <c r="G6" s="34">
        <f t="shared" si="3"/>
        <v>1</v>
      </c>
      <c r="H6" s="34" t="str">
        <f t="shared" si="3"/>
        <v>福島県　浅川町</v>
      </c>
      <c r="I6" s="34" t="str">
        <f t="shared" si="3"/>
        <v>法適用</v>
      </c>
      <c r="J6" s="34" t="str">
        <f t="shared" si="3"/>
        <v>水道事業</v>
      </c>
      <c r="K6" s="34" t="str">
        <f t="shared" si="3"/>
        <v>末端給水事業</v>
      </c>
      <c r="L6" s="34" t="str">
        <f t="shared" si="3"/>
        <v>A8</v>
      </c>
      <c r="M6" s="34">
        <f t="shared" si="3"/>
        <v>0</v>
      </c>
      <c r="N6" s="35" t="str">
        <f t="shared" si="3"/>
        <v>-</v>
      </c>
      <c r="O6" s="35">
        <f t="shared" si="3"/>
        <v>70.849999999999994</v>
      </c>
      <c r="P6" s="35">
        <f t="shared" si="3"/>
        <v>98.81</v>
      </c>
      <c r="Q6" s="35">
        <f t="shared" si="3"/>
        <v>3510</v>
      </c>
      <c r="R6" s="35">
        <f t="shared" si="3"/>
        <v>6622</v>
      </c>
      <c r="S6" s="35">
        <f t="shared" si="3"/>
        <v>37.43</v>
      </c>
      <c r="T6" s="35">
        <f t="shared" si="3"/>
        <v>176.92</v>
      </c>
      <c r="U6" s="35">
        <f t="shared" si="3"/>
        <v>6296</v>
      </c>
      <c r="V6" s="35">
        <f t="shared" si="3"/>
        <v>36.5</v>
      </c>
      <c r="W6" s="35">
        <f t="shared" si="3"/>
        <v>172.49</v>
      </c>
      <c r="X6" s="36">
        <f>IF(X7="",NA(),X7)</f>
        <v>79.5</v>
      </c>
      <c r="Y6" s="36">
        <f t="shared" ref="Y6:AG6" si="4">IF(Y7="",NA(),Y7)</f>
        <v>77.87</v>
      </c>
      <c r="Z6" s="36">
        <f t="shared" si="4"/>
        <v>89.32</v>
      </c>
      <c r="AA6" s="36">
        <f t="shared" si="4"/>
        <v>93.72</v>
      </c>
      <c r="AB6" s="36">
        <f t="shared" si="4"/>
        <v>101.19</v>
      </c>
      <c r="AC6" s="36">
        <f t="shared" si="4"/>
        <v>104.95</v>
      </c>
      <c r="AD6" s="36">
        <f t="shared" si="4"/>
        <v>105.53</v>
      </c>
      <c r="AE6" s="36">
        <f t="shared" si="4"/>
        <v>107.2</v>
      </c>
      <c r="AF6" s="36">
        <f t="shared" si="4"/>
        <v>106.62</v>
      </c>
      <c r="AG6" s="36">
        <f t="shared" si="4"/>
        <v>107.95</v>
      </c>
      <c r="AH6" s="35" t="str">
        <f>IF(AH7="","",IF(AH7="-","【-】","【"&amp;SUBSTITUTE(TEXT(AH7,"#,##0.00"),"-","△")&amp;"】"))</f>
        <v>【114.35】</v>
      </c>
      <c r="AI6" s="36">
        <f>IF(AI7="",NA(),AI7)</f>
        <v>140.03</v>
      </c>
      <c r="AJ6" s="36">
        <f t="shared" ref="AJ6:AR6" si="5">IF(AJ7="",NA(),AJ7)</f>
        <v>172.34</v>
      </c>
      <c r="AK6" s="36">
        <f t="shared" si="5"/>
        <v>108.33</v>
      </c>
      <c r="AL6" s="36">
        <f t="shared" si="5"/>
        <v>120.86</v>
      </c>
      <c r="AM6" s="36">
        <f t="shared" si="5"/>
        <v>119.08</v>
      </c>
      <c r="AN6" s="36">
        <f t="shared" si="5"/>
        <v>26.81</v>
      </c>
      <c r="AO6" s="36">
        <f t="shared" si="5"/>
        <v>28.31</v>
      </c>
      <c r="AP6" s="36">
        <f t="shared" si="5"/>
        <v>13.46</v>
      </c>
      <c r="AQ6" s="36">
        <f t="shared" si="5"/>
        <v>12.59</v>
      </c>
      <c r="AR6" s="36">
        <f t="shared" si="5"/>
        <v>12.44</v>
      </c>
      <c r="AS6" s="35" t="str">
        <f>IF(AS7="","",IF(AS7="-","【-】","【"&amp;SUBSTITUTE(TEXT(AS7,"#,##0.00"),"-","△")&amp;"】"))</f>
        <v>【0.79】</v>
      </c>
      <c r="AT6" s="36">
        <f>IF(AT7="",NA(),AT7)</f>
        <v>651.62</v>
      </c>
      <c r="AU6" s="36">
        <f t="shared" ref="AU6:BC6" si="6">IF(AU7="",NA(),AU7)</f>
        <v>2273.34</v>
      </c>
      <c r="AV6" s="36">
        <f t="shared" si="6"/>
        <v>767.87</v>
      </c>
      <c r="AW6" s="36">
        <f t="shared" si="6"/>
        <v>626.09</v>
      </c>
      <c r="AX6" s="36">
        <f t="shared" si="6"/>
        <v>339.7</v>
      </c>
      <c r="AY6" s="36">
        <f t="shared" si="6"/>
        <v>1002.64</v>
      </c>
      <c r="AZ6" s="36">
        <f t="shared" si="6"/>
        <v>1164.51</v>
      </c>
      <c r="BA6" s="36">
        <f t="shared" si="6"/>
        <v>434.72</v>
      </c>
      <c r="BB6" s="36">
        <f t="shared" si="6"/>
        <v>416.14</v>
      </c>
      <c r="BC6" s="36">
        <f t="shared" si="6"/>
        <v>371.89</v>
      </c>
      <c r="BD6" s="35" t="str">
        <f>IF(BD7="","",IF(BD7="-","【-】","【"&amp;SUBSTITUTE(TEXT(BD7,"#,##0.00"),"-","△")&amp;"】"))</f>
        <v>【262.87】</v>
      </c>
      <c r="BE6" s="36">
        <f>IF(BE7="",NA(),BE7)</f>
        <v>803.75</v>
      </c>
      <c r="BF6" s="36">
        <f t="shared" ref="BF6:BN6" si="7">IF(BF7="",NA(),BF7)</f>
        <v>773.75</v>
      </c>
      <c r="BG6" s="36">
        <f t="shared" si="7"/>
        <v>766.18</v>
      </c>
      <c r="BH6" s="36">
        <f t="shared" si="7"/>
        <v>731.89</v>
      </c>
      <c r="BI6" s="36">
        <f t="shared" si="7"/>
        <v>697.63</v>
      </c>
      <c r="BJ6" s="36">
        <f t="shared" si="7"/>
        <v>520.29999999999995</v>
      </c>
      <c r="BK6" s="36">
        <f t="shared" si="7"/>
        <v>498.27</v>
      </c>
      <c r="BL6" s="36">
        <f t="shared" si="7"/>
        <v>495.76</v>
      </c>
      <c r="BM6" s="36">
        <f t="shared" si="7"/>
        <v>487.22</v>
      </c>
      <c r="BN6" s="36">
        <f t="shared" si="7"/>
        <v>483.11</v>
      </c>
      <c r="BO6" s="35" t="str">
        <f>IF(BO7="","",IF(BO7="-","【-】","【"&amp;SUBSTITUTE(TEXT(BO7,"#,##0.00"),"-","△")&amp;"】"))</f>
        <v>【270.87】</v>
      </c>
      <c r="BP6" s="36">
        <f>IF(BP7="",NA(),BP7)</f>
        <v>68.52</v>
      </c>
      <c r="BQ6" s="36">
        <f t="shared" ref="BQ6:BY6" si="8">IF(BQ7="",NA(),BQ7)</f>
        <v>69.17</v>
      </c>
      <c r="BR6" s="36">
        <f t="shared" si="8"/>
        <v>72.97</v>
      </c>
      <c r="BS6" s="36">
        <f t="shared" si="8"/>
        <v>77.260000000000005</v>
      </c>
      <c r="BT6" s="36">
        <f t="shared" si="8"/>
        <v>88.88</v>
      </c>
      <c r="BU6" s="36">
        <f t="shared" si="8"/>
        <v>90.69</v>
      </c>
      <c r="BV6" s="36">
        <f t="shared" si="8"/>
        <v>90.64</v>
      </c>
      <c r="BW6" s="36">
        <f t="shared" si="8"/>
        <v>93.66</v>
      </c>
      <c r="BX6" s="36">
        <f t="shared" si="8"/>
        <v>92.76</v>
      </c>
      <c r="BY6" s="36">
        <f t="shared" si="8"/>
        <v>93.28</v>
      </c>
      <c r="BZ6" s="35" t="str">
        <f>IF(BZ7="","",IF(BZ7="-","【-】","【"&amp;SUBSTITUTE(TEXT(BZ7,"#,##0.00"),"-","△")&amp;"】"))</f>
        <v>【105.59】</v>
      </c>
      <c r="CA6" s="36">
        <f>IF(CA7="",NA(),CA7)</f>
        <v>266.20999999999998</v>
      </c>
      <c r="CB6" s="36">
        <f t="shared" ref="CB6:CJ6" si="9">IF(CB7="",NA(),CB7)</f>
        <v>263.51</v>
      </c>
      <c r="CC6" s="36">
        <f t="shared" si="9"/>
        <v>249.65</v>
      </c>
      <c r="CD6" s="36">
        <f t="shared" si="9"/>
        <v>234.94</v>
      </c>
      <c r="CE6" s="36">
        <f t="shared" si="9"/>
        <v>203.98</v>
      </c>
      <c r="CF6" s="36">
        <f t="shared" si="9"/>
        <v>211.08</v>
      </c>
      <c r="CG6" s="36">
        <f t="shared" si="9"/>
        <v>213.52</v>
      </c>
      <c r="CH6" s="36">
        <f t="shared" si="9"/>
        <v>208.21</v>
      </c>
      <c r="CI6" s="36">
        <f t="shared" si="9"/>
        <v>208.67</v>
      </c>
      <c r="CJ6" s="36">
        <f t="shared" si="9"/>
        <v>208.29</v>
      </c>
      <c r="CK6" s="35" t="str">
        <f>IF(CK7="","",IF(CK7="-","【-】","【"&amp;SUBSTITUTE(TEXT(CK7,"#,##0.00"),"-","△")&amp;"】"))</f>
        <v>【163.27】</v>
      </c>
      <c r="CL6" s="36">
        <f>IF(CL7="",NA(),CL7)</f>
        <v>66</v>
      </c>
      <c r="CM6" s="36">
        <f t="shared" ref="CM6:CU6" si="10">IF(CM7="",NA(),CM7)</f>
        <v>64.760000000000005</v>
      </c>
      <c r="CN6" s="36">
        <f t="shared" si="10"/>
        <v>61.78</v>
      </c>
      <c r="CO6" s="36">
        <f t="shared" si="10"/>
        <v>61.78</v>
      </c>
      <c r="CP6" s="36">
        <f t="shared" si="10"/>
        <v>62</v>
      </c>
      <c r="CQ6" s="36">
        <f t="shared" si="10"/>
        <v>49.69</v>
      </c>
      <c r="CR6" s="36">
        <f t="shared" si="10"/>
        <v>49.77</v>
      </c>
      <c r="CS6" s="36">
        <f t="shared" si="10"/>
        <v>49.22</v>
      </c>
      <c r="CT6" s="36">
        <f t="shared" si="10"/>
        <v>49.08</v>
      </c>
      <c r="CU6" s="36">
        <f t="shared" si="10"/>
        <v>49.32</v>
      </c>
      <c r="CV6" s="35" t="str">
        <f>IF(CV7="","",IF(CV7="-","【-】","【"&amp;SUBSTITUTE(TEXT(CV7,"#,##0.00"),"-","△")&amp;"】"))</f>
        <v>【59.94】</v>
      </c>
      <c r="CW6" s="36">
        <f>IF(CW7="",NA(),CW7)</f>
        <v>81.13</v>
      </c>
      <c r="CX6" s="36">
        <f t="shared" ref="CX6:DF6" si="11">IF(CX7="",NA(),CX7)</f>
        <v>83.18</v>
      </c>
      <c r="CY6" s="36">
        <f t="shared" si="11"/>
        <v>84.83</v>
      </c>
      <c r="CZ6" s="36">
        <f t="shared" si="11"/>
        <v>85.02</v>
      </c>
      <c r="DA6" s="36">
        <f t="shared" si="11"/>
        <v>84.74</v>
      </c>
      <c r="DB6" s="36">
        <f t="shared" si="11"/>
        <v>80.010000000000005</v>
      </c>
      <c r="DC6" s="36">
        <f t="shared" si="11"/>
        <v>79.98</v>
      </c>
      <c r="DD6" s="36">
        <f t="shared" si="11"/>
        <v>79.48</v>
      </c>
      <c r="DE6" s="36">
        <f t="shared" si="11"/>
        <v>79.3</v>
      </c>
      <c r="DF6" s="36">
        <f t="shared" si="11"/>
        <v>79.34</v>
      </c>
      <c r="DG6" s="35" t="str">
        <f>IF(DG7="","",IF(DG7="-","【-】","【"&amp;SUBSTITUTE(TEXT(DG7,"#,##0.00"),"-","△")&amp;"】"))</f>
        <v>【90.22】</v>
      </c>
      <c r="DH6" s="36">
        <f>IF(DH7="",NA(),DH7)</f>
        <v>9.58</v>
      </c>
      <c r="DI6" s="36">
        <f t="shared" ref="DI6:DQ6" si="12">IF(DI7="",NA(),DI7)</f>
        <v>11.47</v>
      </c>
      <c r="DJ6" s="36">
        <f t="shared" si="12"/>
        <v>27.4</v>
      </c>
      <c r="DK6" s="36">
        <f t="shared" si="12"/>
        <v>30.53</v>
      </c>
      <c r="DL6" s="36">
        <f t="shared" si="12"/>
        <v>32.57</v>
      </c>
      <c r="DM6" s="36">
        <f t="shared" si="12"/>
        <v>35.18</v>
      </c>
      <c r="DN6" s="36">
        <f t="shared" si="12"/>
        <v>36.43</v>
      </c>
      <c r="DO6" s="36">
        <f t="shared" si="12"/>
        <v>46.12</v>
      </c>
      <c r="DP6" s="36">
        <f t="shared" si="12"/>
        <v>47.44</v>
      </c>
      <c r="DQ6" s="36">
        <f t="shared" si="12"/>
        <v>48.3</v>
      </c>
      <c r="DR6" s="35" t="str">
        <f>IF(DR7="","",IF(DR7="-","【-】","【"&amp;SUBSTITUTE(TEXT(DR7,"#,##0.00"),"-","△")&amp;"】"))</f>
        <v>【47.91】</v>
      </c>
      <c r="DS6" s="36">
        <f>IF(DS7="",NA(),DS7)</f>
        <v>12.74</v>
      </c>
      <c r="DT6" s="36">
        <f t="shared" ref="DT6:EB6" si="13">IF(DT7="",NA(),DT7)</f>
        <v>16.55</v>
      </c>
      <c r="DU6" s="36">
        <f t="shared" si="13"/>
        <v>15.67</v>
      </c>
      <c r="DV6" s="36">
        <f t="shared" si="13"/>
        <v>15.03</v>
      </c>
      <c r="DW6" s="36">
        <f t="shared" si="13"/>
        <v>14.98</v>
      </c>
      <c r="DX6" s="36">
        <f t="shared" si="13"/>
        <v>8.41</v>
      </c>
      <c r="DY6" s="36">
        <f t="shared" si="13"/>
        <v>8.7200000000000006</v>
      </c>
      <c r="DZ6" s="36">
        <f t="shared" si="13"/>
        <v>9.86</v>
      </c>
      <c r="EA6" s="36">
        <f t="shared" si="13"/>
        <v>11.16</v>
      </c>
      <c r="EB6" s="36">
        <f t="shared" si="13"/>
        <v>12.43</v>
      </c>
      <c r="EC6" s="35" t="str">
        <f>IF(EC7="","",IF(EC7="-","【-】","【"&amp;SUBSTITUTE(TEXT(EC7,"#,##0.00"),"-","△")&amp;"】"))</f>
        <v>【15.00】</v>
      </c>
      <c r="ED6" s="36">
        <f>IF(ED7="",NA(),ED7)</f>
        <v>0.78</v>
      </c>
      <c r="EE6" s="36">
        <f t="shared" ref="EE6:EM6" si="14">IF(EE7="",NA(),EE7)</f>
        <v>1.63</v>
      </c>
      <c r="EF6" s="36">
        <f t="shared" si="14"/>
        <v>1.08</v>
      </c>
      <c r="EG6" s="36">
        <f t="shared" si="14"/>
        <v>0.48</v>
      </c>
      <c r="EH6" s="36">
        <f t="shared" si="14"/>
        <v>2.52</v>
      </c>
      <c r="EI6" s="36">
        <f t="shared" si="14"/>
        <v>0.66</v>
      </c>
      <c r="EJ6" s="36">
        <f t="shared" si="14"/>
        <v>0.64</v>
      </c>
      <c r="EK6" s="36">
        <f t="shared" si="14"/>
        <v>0.56000000000000005</v>
      </c>
      <c r="EL6" s="36">
        <f t="shared" si="14"/>
        <v>0.65</v>
      </c>
      <c r="EM6" s="36">
        <f t="shared" si="14"/>
        <v>0.46</v>
      </c>
      <c r="EN6" s="35" t="str">
        <f>IF(EN7="","",IF(EN7="-","【-】","【"&amp;SUBSTITUTE(TEXT(EN7,"#,##0.00"),"-","△")&amp;"】"))</f>
        <v>【0.76】</v>
      </c>
    </row>
    <row r="7" spans="1:144" s="37" customFormat="1" x14ac:dyDescent="0.15">
      <c r="A7" s="29"/>
      <c r="B7" s="38">
        <v>2016</v>
      </c>
      <c r="C7" s="38">
        <v>75043</v>
      </c>
      <c r="D7" s="38">
        <v>46</v>
      </c>
      <c r="E7" s="38">
        <v>1</v>
      </c>
      <c r="F7" s="38">
        <v>0</v>
      </c>
      <c r="G7" s="38">
        <v>1</v>
      </c>
      <c r="H7" s="38" t="s">
        <v>105</v>
      </c>
      <c r="I7" s="38" t="s">
        <v>106</v>
      </c>
      <c r="J7" s="38" t="s">
        <v>107</v>
      </c>
      <c r="K7" s="38" t="s">
        <v>108</v>
      </c>
      <c r="L7" s="38" t="s">
        <v>109</v>
      </c>
      <c r="M7" s="38"/>
      <c r="N7" s="39" t="s">
        <v>110</v>
      </c>
      <c r="O7" s="39">
        <v>70.849999999999994</v>
      </c>
      <c r="P7" s="39">
        <v>98.81</v>
      </c>
      <c r="Q7" s="39">
        <v>3510</v>
      </c>
      <c r="R7" s="39">
        <v>6622</v>
      </c>
      <c r="S7" s="39">
        <v>37.43</v>
      </c>
      <c r="T7" s="39">
        <v>176.92</v>
      </c>
      <c r="U7" s="39">
        <v>6296</v>
      </c>
      <c r="V7" s="39">
        <v>36.5</v>
      </c>
      <c r="W7" s="39">
        <v>172.49</v>
      </c>
      <c r="X7" s="39">
        <v>79.5</v>
      </c>
      <c r="Y7" s="39">
        <v>77.87</v>
      </c>
      <c r="Z7" s="39">
        <v>89.32</v>
      </c>
      <c r="AA7" s="39">
        <v>93.72</v>
      </c>
      <c r="AB7" s="39">
        <v>101.19</v>
      </c>
      <c r="AC7" s="39">
        <v>104.95</v>
      </c>
      <c r="AD7" s="39">
        <v>105.53</v>
      </c>
      <c r="AE7" s="39">
        <v>107.2</v>
      </c>
      <c r="AF7" s="39">
        <v>106.62</v>
      </c>
      <c r="AG7" s="39">
        <v>107.95</v>
      </c>
      <c r="AH7" s="39">
        <v>114.35</v>
      </c>
      <c r="AI7" s="39">
        <v>140.03</v>
      </c>
      <c r="AJ7" s="39">
        <v>172.34</v>
      </c>
      <c r="AK7" s="39">
        <v>108.33</v>
      </c>
      <c r="AL7" s="39">
        <v>120.86</v>
      </c>
      <c r="AM7" s="39">
        <v>119.08</v>
      </c>
      <c r="AN7" s="39">
        <v>26.81</v>
      </c>
      <c r="AO7" s="39">
        <v>28.31</v>
      </c>
      <c r="AP7" s="39">
        <v>13.46</v>
      </c>
      <c r="AQ7" s="39">
        <v>12.59</v>
      </c>
      <c r="AR7" s="39">
        <v>12.44</v>
      </c>
      <c r="AS7" s="39">
        <v>0.79</v>
      </c>
      <c r="AT7" s="39">
        <v>651.62</v>
      </c>
      <c r="AU7" s="39">
        <v>2273.34</v>
      </c>
      <c r="AV7" s="39">
        <v>767.87</v>
      </c>
      <c r="AW7" s="39">
        <v>626.09</v>
      </c>
      <c r="AX7" s="39">
        <v>339.7</v>
      </c>
      <c r="AY7" s="39">
        <v>1002.64</v>
      </c>
      <c r="AZ7" s="39">
        <v>1164.51</v>
      </c>
      <c r="BA7" s="39">
        <v>434.72</v>
      </c>
      <c r="BB7" s="39">
        <v>416.14</v>
      </c>
      <c r="BC7" s="39">
        <v>371.89</v>
      </c>
      <c r="BD7" s="39">
        <v>262.87</v>
      </c>
      <c r="BE7" s="39">
        <v>803.75</v>
      </c>
      <c r="BF7" s="39">
        <v>773.75</v>
      </c>
      <c r="BG7" s="39">
        <v>766.18</v>
      </c>
      <c r="BH7" s="39">
        <v>731.89</v>
      </c>
      <c r="BI7" s="39">
        <v>697.63</v>
      </c>
      <c r="BJ7" s="39">
        <v>520.29999999999995</v>
      </c>
      <c r="BK7" s="39">
        <v>498.27</v>
      </c>
      <c r="BL7" s="39">
        <v>495.76</v>
      </c>
      <c r="BM7" s="39">
        <v>487.22</v>
      </c>
      <c r="BN7" s="39">
        <v>483.11</v>
      </c>
      <c r="BO7" s="39">
        <v>270.87</v>
      </c>
      <c r="BP7" s="39">
        <v>68.52</v>
      </c>
      <c r="BQ7" s="39">
        <v>69.17</v>
      </c>
      <c r="BR7" s="39">
        <v>72.97</v>
      </c>
      <c r="BS7" s="39">
        <v>77.260000000000005</v>
      </c>
      <c r="BT7" s="39">
        <v>88.88</v>
      </c>
      <c r="BU7" s="39">
        <v>90.69</v>
      </c>
      <c r="BV7" s="39">
        <v>90.64</v>
      </c>
      <c r="BW7" s="39">
        <v>93.66</v>
      </c>
      <c r="BX7" s="39">
        <v>92.76</v>
      </c>
      <c r="BY7" s="39">
        <v>93.28</v>
      </c>
      <c r="BZ7" s="39">
        <v>105.59</v>
      </c>
      <c r="CA7" s="39">
        <v>266.20999999999998</v>
      </c>
      <c r="CB7" s="39">
        <v>263.51</v>
      </c>
      <c r="CC7" s="39">
        <v>249.65</v>
      </c>
      <c r="CD7" s="39">
        <v>234.94</v>
      </c>
      <c r="CE7" s="39">
        <v>203.98</v>
      </c>
      <c r="CF7" s="39">
        <v>211.08</v>
      </c>
      <c r="CG7" s="39">
        <v>213.52</v>
      </c>
      <c r="CH7" s="39">
        <v>208.21</v>
      </c>
      <c r="CI7" s="39">
        <v>208.67</v>
      </c>
      <c r="CJ7" s="39">
        <v>208.29</v>
      </c>
      <c r="CK7" s="39">
        <v>163.27000000000001</v>
      </c>
      <c r="CL7" s="39">
        <v>66</v>
      </c>
      <c r="CM7" s="39">
        <v>64.760000000000005</v>
      </c>
      <c r="CN7" s="39">
        <v>61.78</v>
      </c>
      <c r="CO7" s="39">
        <v>61.78</v>
      </c>
      <c r="CP7" s="39">
        <v>62</v>
      </c>
      <c r="CQ7" s="39">
        <v>49.69</v>
      </c>
      <c r="CR7" s="39">
        <v>49.77</v>
      </c>
      <c r="CS7" s="39">
        <v>49.22</v>
      </c>
      <c r="CT7" s="39">
        <v>49.08</v>
      </c>
      <c r="CU7" s="39">
        <v>49.32</v>
      </c>
      <c r="CV7" s="39">
        <v>59.94</v>
      </c>
      <c r="CW7" s="39">
        <v>81.13</v>
      </c>
      <c r="CX7" s="39">
        <v>83.18</v>
      </c>
      <c r="CY7" s="39">
        <v>84.83</v>
      </c>
      <c r="CZ7" s="39">
        <v>85.02</v>
      </c>
      <c r="DA7" s="39">
        <v>84.74</v>
      </c>
      <c r="DB7" s="39">
        <v>80.010000000000005</v>
      </c>
      <c r="DC7" s="39">
        <v>79.98</v>
      </c>
      <c r="DD7" s="39">
        <v>79.48</v>
      </c>
      <c r="DE7" s="39">
        <v>79.3</v>
      </c>
      <c r="DF7" s="39">
        <v>79.34</v>
      </c>
      <c r="DG7" s="39">
        <v>90.22</v>
      </c>
      <c r="DH7" s="39">
        <v>9.58</v>
      </c>
      <c r="DI7" s="39">
        <v>11.47</v>
      </c>
      <c r="DJ7" s="39">
        <v>27.4</v>
      </c>
      <c r="DK7" s="39">
        <v>30.53</v>
      </c>
      <c r="DL7" s="39">
        <v>32.57</v>
      </c>
      <c r="DM7" s="39">
        <v>35.18</v>
      </c>
      <c r="DN7" s="39">
        <v>36.43</v>
      </c>
      <c r="DO7" s="39">
        <v>46.12</v>
      </c>
      <c r="DP7" s="39">
        <v>47.44</v>
      </c>
      <c r="DQ7" s="39">
        <v>48.3</v>
      </c>
      <c r="DR7" s="39">
        <v>47.91</v>
      </c>
      <c r="DS7" s="39">
        <v>12.74</v>
      </c>
      <c r="DT7" s="39">
        <v>16.55</v>
      </c>
      <c r="DU7" s="39">
        <v>15.67</v>
      </c>
      <c r="DV7" s="39">
        <v>15.03</v>
      </c>
      <c r="DW7" s="39">
        <v>14.98</v>
      </c>
      <c r="DX7" s="39">
        <v>8.41</v>
      </c>
      <c r="DY7" s="39">
        <v>8.7200000000000006</v>
      </c>
      <c r="DZ7" s="39">
        <v>9.86</v>
      </c>
      <c r="EA7" s="39">
        <v>11.16</v>
      </c>
      <c r="EB7" s="39">
        <v>12.43</v>
      </c>
      <c r="EC7" s="39">
        <v>15</v>
      </c>
      <c r="ED7" s="39">
        <v>0.78</v>
      </c>
      <c r="EE7" s="39">
        <v>1.63</v>
      </c>
      <c r="EF7" s="39">
        <v>1.08</v>
      </c>
      <c r="EG7" s="39">
        <v>0.48</v>
      </c>
      <c r="EH7" s="39">
        <v>2.52</v>
      </c>
      <c r="EI7" s="39">
        <v>0.66</v>
      </c>
      <c r="EJ7" s="39">
        <v>0.64</v>
      </c>
      <c r="EK7" s="39">
        <v>0.56000000000000005</v>
      </c>
      <c r="EL7" s="39">
        <v>0.65</v>
      </c>
      <c r="EM7" s="39">
        <v>0.46</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