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<sst xmlns="http://schemas.openxmlformats.org/spreadsheetml/2006/main" count="237" uniqueCount="124">
  <si>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</si>
  <si>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</si>
  <si>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</si>
  <si>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</si>
  <si>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</si>
  <si>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</si>
  <si>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</si>
  <si>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</si>
  <si>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</si>
  <si>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</si>
  <si>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</si>
  <si>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</si>
  <si>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</si>
  <si>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</si>
  <si>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</si>
  <si>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</si>
  <si>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</si>
  <si>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</si>
  <si>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</si>
  <si>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</si>
  <si>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</si>
  <si>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</si>
  <si>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</si>
  <si>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</si>
  <si>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</si>
  <si>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</si>
  <si>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</si>
  <si>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</si>
  <si>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</si>
  <si>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</si>
  <si>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</si>
  <si>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</si>
  <si>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</si>
  <si>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</si>
  <si>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</si>
  <si>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</si>
  <si>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</si>
  <si>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</si>
  <si>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</si>
  <si>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</si>
  <si>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</si>
  <si>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</si>
  <si>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</si>
  <si>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</si>
  <si>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</si>
  <si>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</si>
  <si>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</si>
  <si>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</si>
  <si>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</si>
  <si>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</si>
  <si>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</si>
  <si>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</si>
  <si>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</si>
  <si>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</si>
  <si>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</si>
  <si>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</si>
  <si>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</si>
  <si>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</si>
  <si>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</si>
  <si>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</si>
  <si>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</si>
  <si>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</si>
  <si>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</si>
  <si>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</si>
  <si>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</si>
  <si>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</si>
  <si>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</si>
  <si>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</si>
  <si>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</si>
  <si>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</si>
  <si>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</si>
  <si>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</si>
  <si>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</si>
  <si>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</si>
  <si>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</si>
  <si>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</si>
  <si>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</si>
  <si>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</si>
  <si>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</si>
  <si>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</si>
  <si>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</si>
  <si>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</si>
  <si>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</si>
  <si>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</si>
  <si>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</si>
  <si>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</si>
  <si>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</si>
  <si>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</si>
  <si>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</si>
  <si>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</si>
  <si>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</si>
  <si>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</si>
  <si>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</si>
  <si>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</si>
  <si>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</si>
  <si>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</si>
  <si>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</si>
  <si>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</si>
  <si>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</si>
  <si>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</si>
  <si>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</si>
  <si>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</si>
  <si>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</si>
  <si>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</si>
  <si>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</si>
  <si>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</si>
  <si>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</si>
  <si>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</si>
  <si>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磐梯町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</si>
  <si>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</si>
  <si>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</si>
  <si>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</si>
  <si>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</si>
  <si>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</si>
  <si>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</si>
  <si>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</si>
  <si>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</si>
  <si>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</si>
  <si>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</si>
  <si>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</si>
  <si>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</si>
  <si>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管路については下水道の布設にあわせて老朽管の更新を実施しほぼ終了している。
　今後は水源・配水池・ポンプ場等の施設について統廃合も視野に入れた効率的な計画を策定し、順次更新を行う予定である。</t>
    <rPh sb="1" eb="3">
      <t>カンロ</t>
    </rPh>
    <rPh sb="8" eb="11">
      <t>ゲスイドウ</t>
    </rPh>
    <rPh sb="12" eb="14">
      <t>フセツ</t>
    </rPh>
    <rPh sb="19" eb="21">
      <t>ロウキュウ</t>
    </rPh>
    <rPh sb="21" eb="22">
      <t>カン</t>
    </rPh>
    <rPh sb="23" eb="25">
      <t>コウシン</t>
    </rPh>
    <rPh sb="26" eb="28">
      <t>ジッシ</t>
    </rPh>
    <rPh sb="31" eb="33">
      <t>シュウリョウ</t>
    </rPh>
    <rPh sb="40" eb="42">
      <t>コンゴ</t>
    </rPh>
    <rPh sb="43" eb="45">
      <t>スイゲン</t>
    </rPh>
    <rPh sb="46" eb="49">
      <t>ハイスイチ</t>
    </rPh>
    <rPh sb="53" eb="55">
      <t>バナド</t>
    </rPh>
    <rPh sb="56" eb="58">
      <t>シセツ</t>
    </rPh>
    <rPh sb="62" eb="65">
      <t>トウハイゴウ</t>
    </rPh>
    <rPh sb="66" eb="68">
      <t>シヤ</t>
    </rPh>
    <rPh sb="69" eb="70">
      <t>イ</t>
    </rPh>
    <rPh sb="72" eb="75">
      <t>コウリツテキ</t>
    </rPh>
    <rPh sb="76" eb="78">
      <t>ケイカク</t>
    </rPh>
    <rPh sb="79" eb="81">
      <t>サクテイ</t>
    </rPh>
    <rPh sb="83" eb="85">
      <t>ジュンジ</t>
    </rPh>
    <rPh sb="85" eb="87">
      <t>コウシン</t>
    </rPh>
    <rPh sb="88" eb="89">
      <t>オコナ</t>
    </rPh>
    <rPh sb="90" eb="92">
      <t>ヨテイ</t>
    </rPh>
    <phoneticPr fontId="4"/>
  </si>
  <si>
    <t>　老朽化した施設の更新等にかかる事業費の増加、人口減少に伴う使用料収入の減少等が懸念され、健全経営への影響が予想される。今後は、経費削減や更新投資に充てる財源を確保し、安定的な事業経営を図るため、施設の統廃合や料金改定等も視野に入れた計画づくりが必要となってくる。そのためにはアセットマネジメントや経営戦略の策定が重要であると考えられる。</t>
    <rPh sb="1" eb="4">
      <t>ロウキュウカ</t>
    </rPh>
    <rPh sb="6" eb="8">
      <t>シセツ</t>
    </rPh>
    <rPh sb="9" eb="11">
      <t>コウシン</t>
    </rPh>
    <rPh sb="11" eb="12">
      <t>トウ</t>
    </rPh>
    <rPh sb="16" eb="18">
      <t>ジギョウ</t>
    </rPh>
    <rPh sb="18" eb="19">
      <t>ヒ</t>
    </rPh>
    <rPh sb="20" eb="22">
      <t>ゾウカ</t>
    </rPh>
    <rPh sb="23" eb="25">
      <t>ジンコウ</t>
    </rPh>
    <rPh sb="25" eb="27">
      <t>ゲンショウ</t>
    </rPh>
    <rPh sb="28" eb="29">
      <t>トモナ</t>
    </rPh>
    <rPh sb="30" eb="33">
      <t>シヨウリョウ</t>
    </rPh>
    <rPh sb="33" eb="35">
      <t>シュウニュウ</t>
    </rPh>
    <rPh sb="36" eb="38">
      <t>ゲンショウ</t>
    </rPh>
    <rPh sb="38" eb="39">
      <t>トウ</t>
    </rPh>
    <rPh sb="40" eb="42">
      <t>ケネン</t>
    </rPh>
    <rPh sb="45" eb="47">
      <t>ケンゼン</t>
    </rPh>
    <rPh sb="47" eb="49">
      <t>ケイエイ</t>
    </rPh>
    <rPh sb="51" eb="53">
      <t>エイキョウ</t>
    </rPh>
    <rPh sb="54" eb="56">
      <t>ヨソウ</t>
    </rPh>
    <rPh sb="60" eb="62">
      <t>コンゴ</t>
    </rPh>
    <rPh sb="98" eb="100">
      <t>シセツ</t>
    </rPh>
    <rPh sb="101" eb="104">
      <t>トウハイゴウ</t>
    </rPh>
    <rPh sb="105" eb="107">
      <t>リョウキン</t>
    </rPh>
    <rPh sb="107" eb="109">
      <t>カイテイ</t>
    </rPh>
    <rPh sb="109" eb="110">
      <t>トウ</t>
    </rPh>
    <rPh sb="111" eb="113">
      <t>シヤ</t>
    </rPh>
    <rPh sb="114" eb="115">
      <t>イ</t>
    </rPh>
    <rPh sb="117" eb="119">
      <t>ケイカク</t>
    </rPh>
    <rPh sb="123" eb="125">
      <t>ヒツヨウ</t>
    </rPh>
    <rPh sb="157" eb="159">
      <t>ジュウヨウ</t>
    </rPh>
    <rPh sb="163" eb="164">
      <t>カンガ</t>
    </rPh>
    <phoneticPr fontId="4"/>
  </si>
  <si>
    <t xml:space="preserve">  収益的収支比率については単年度黒字経営（収益的収支比率100％以上）を維持しているが、今後は過疎化等により使用料収入の減少および老朽化した施設の維持管理に係る経費の増加により、収支比率の低下が予想される。 
　債務残高は全国・類似団体平均に比べ低い値となっているが、大規模な給配水施設を抱えているため更新時期を迎えた場合、債務の増加が見込まれる。
　料金回収率は全国・類似団体平均より高いものの、一部一般会計からの繰入金等の収益で賄っている。
　今後も収益を確保していくため、更なる経費の節減が求められる。
　</t>
    <rPh sb="2" eb="4">
      <t>シュウエキ</t>
    </rPh>
    <rPh sb="4" eb="5">
      <t>テキ</t>
    </rPh>
    <rPh sb="5" eb="7">
      <t>シュウシ</t>
    </rPh>
    <rPh sb="7" eb="9">
      <t>ヒリツ</t>
    </rPh>
    <rPh sb="14" eb="17">
      <t>タンネンド</t>
    </rPh>
    <rPh sb="17" eb="19">
      <t>クロジ</t>
    </rPh>
    <rPh sb="19" eb="21">
      <t>ケイエイ</t>
    </rPh>
    <rPh sb="22" eb="25">
      <t>シュウエキテキ</t>
    </rPh>
    <rPh sb="25" eb="27">
      <t>シュウシ</t>
    </rPh>
    <rPh sb="27" eb="29">
      <t>ヒリツ</t>
    </rPh>
    <rPh sb="33" eb="35">
      <t>イジョウ</t>
    </rPh>
    <rPh sb="37" eb="39">
      <t>イジ</t>
    </rPh>
    <rPh sb="45" eb="47">
      <t>コンゴ</t>
    </rPh>
    <rPh sb="48" eb="51">
      <t>カソカ</t>
    </rPh>
    <rPh sb="51" eb="52">
      <t>トウ</t>
    </rPh>
    <rPh sb="55" eb="58">
      <t>シヨウリョウ</t>
    </rPh>
    <rPh sb="58" eb="60">
      <t>シュウニュウ</t>
    </rPh>
    <rPh sb="61" eb="63">
      <t>ゲンショウ</t>
    </rPh>
    <rPh sb="66" eb="69">
      <t>ロウキュウカ</t>
    </rPh>
    <rPh sb="71" eb="73">
      <t>シセツ</t>
    </rPh>
    <rPh sb="74" eb="76">
      <t>イジ</t>
    </rPh>
    <rPh sb="76" eb="78">
      <t>カンリ</t>
    </rPh>
    <rPh sb="79" eb="80">
      <t>カカ</t>
    </rPh>
    <rPh sb="81" eb="83">
      <t>ケイヒ</t>
    </rPh>
    <rPh sb="84" eb="86">
      <t>ゾウカ</t>
    </rPh>
    <rPh sb="90" eb="92">
      <t>シュウシ</t>
    </rPh>
    <rPh sb="92" eb="94">
      <t>ヒリツ</t>
    </rPh>
    <rPh sb="95" eb="97">
      <t>テイカ</t>
    </rPh>
    <rPh sb="98" eb="100">
      <t>ヨソウ</t>
    </rPh>
    <rPh sb="135" eb="138">
      <t>ダイキボ</t>
    </rPh>
    <rPh sb="142" eb="144">
      <t>シセツ</t>
    </rPh>
    <rPh sb="145" eb="146">
      <t>カカ</t>
    </rPh>
    <rPh sb="152" eb="154">
      <t>コウシン</t>
    </rPh>
    <rPh sb="154" eb="156">
      <t>ジキ</t>
    </rPh>
    <rPh sb="157" eb="158">
      <t>ムカ</t>
    </rPh>
    <rPh sb="160" eb="162">
      <t>バアイ</t>
    </rPh>
    <rPh sb="163" eb="165">
      <t>サイム</t>
    </rPh>
    <rPh sb="166" eb="168">
      <t>ゾウカ</t>
    </rPh>
    <rPh sb="169" eb="171">
      <t>ミコ</t>
    </rPh>
    <rPh sb="225" eb="227">
      <t>コンゴ</t>
    </rPh>
    <rPh sb="228" eb="230">
      <t>シュウエキ</t>
    </rPh>
    <rPh sb="231" eb="233">
      <t>カクホ</t>
    </rPh>
    <rPh sb="240" eb="241">
      <t>サラ</t>
    </rPh>
    <rPh sb="243" eb="245">
      <t>ケイヒ</t>
    </rPh>
    <rPh sb="246" eb="248">
      <t>セツゲン</t>
    </rPh>
    <rPh sb="249" eb="250">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</si>
</sst>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0.14000000000000001</c:v>
                </c:pt>
                <c:pt idx="1">
                  <c:v>1.0900000000000001</c:v>
                </c:pt>
                <c:pt idx="2">
                  <c:v>0.98</c:v>
                </c:pt>
                <c:pt idx="3" formatCode="#,##0.00;&quot;△&quot;#,##0.00">
                  <c:v>0</c:v>
                </c:pt>
                <c:pt idx="4" formatCode="#,##0.00;&quot;△&quot;#,##0.00">
                  <c:v>0</c:v>
                </c:pt>
              </c:numCache>
            </c:numRef>
          </c:val>
        </c:ser>
        <c:dLbls>
          <c:showLegendKey val="0"/>
          <c:showVal val="0"/>
          <c:showCatName val="0"/>
          <c:showSerName val="0"/>
          <c:showPercent val="0"/>
          <c:showBubbleSize val="0"/>
        </c:dLbls>
        <c:gapWidth val="150"/>
        <c:axId val="91083904"/>
        <c:axId val="9108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91083904"/>
        <c:axId val="91085824"/>
      </c:lineChart>
      <c:dateAx>
        <c:axId val="91083904"/>
        <c:scaling>
          <c:orientation val="minMax"/>
        </c:scaling>
        <c:delete val="1"/>
        <c:axPos val="b"/>
        <c:numFmt formatCode="ge" sourceLinked="1"/>
        <c:majorTickMark val="none"/>
        <c:minorTickMark val="none"/>
        <c:tickLblPos val="none"/>
        <c:crossAx val="91085824"/>
        <c:crosses val="autoZero"/>
        <c:auto val="1"/>
        <c:lblOffset val="100"/>
        <c:baseTimeUnit val="years"/>
      </c:dateAx>
      <c:valAx>
        <c:axId val="910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8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40.99</c:v>
                </c:pt>
                <c:pt idx="1">
                  <c:v>41.05</c:v>
                </c:pt>
                <c:pt idx="2">
                  <c:v>41.02</c:v>
                </c:pt>
                <c:pt idx="3">
                  <c:v>40.880000000000003</c:v>
                </c:pt>
                <c:pt idx="4">
                  <c:v>40.78</c:v>
                </c:pt>
              </c:numCache>
            </c:numRef>
          </c:val>
        </c:ser>
        <c:dLbls>
          <c:showLegendKey val="0"/>
          <c:showVal val="0"/>
          <c:showCatName val="0"/>
          <c:showSerName val="0"/>
          <c:showPercent val="0"/>
          <c:showBubbleSize val="0"/>
        </c:dLbls>
        <c:gapWidth val="150"/>
        <c:axId val="98444800"/>
        <c:axId val="9844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98444800"/>
        <c:axId val="98446720"/>
      </c:lineChart>
      <c:dateAx>
        <c:axId val="98444800"/>
        <c:scaling>
          <c:orientation val="minMax"/>
        </c:scaling>
        <c:delete val="1"/>
        <c:axPos val="b"/>
        <c:numFmt formatCode="ge" sourceLinked="1"/>
        <c:majorTickMark val="none"/>
        <c:minorTickMark val="none"/>
        <c:tickLblPos val="none"/>
        <c:crossAx val="98446720"/>
        <c:crosses val="autoZero"/>
        <c:auto val="1"/>
        <c:lblOffset val="100"/>
        <c:baseTimeUnit val="years"/>
      </c:dateAx>
      <c:valAx>
        <c:axId val="9844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4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82.22</c:v>
                </c:pt>
                <c:pt idx="1">
                  <c:v>82.22</c:v>
                </c:pt>
                <c:pt idx="2">
                  <c:v>81.819999999999993</c:v>
                </c:pt>
                <c:pt idx="3">
                  <c:v>82.11</c:v>
                </c:pt>
                <c:pt idx="4">
                  <c:v>81.67</c:v>
                </c:pt>
              </c:numCache>
            </c:numRef>
          </c:val>
        </c:ser>
        <c:dLbls>
          <c:showLegendKey val="0"/>
          <c:showVal val="0"/>
          <c:showCatName val="0"/>
          <c:showSerName val="0"/>
          <c:showPercent val="0"/>
          <c:showBubbleSize val="0"/>
        </c:dLbls>
        <c:gapWidth val="150"/>
        <c:axId val="98489472"/>
        <c:axId val="984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98489472"/>
        <c:axId val="98491392"/>
      </c:lineChart>
      <c:dateAx>
        <c:axId val="98489472"/>
        <c:scaling>
          <c:orientation val="minMax"/>
        </c:scaling>
        <c:delete val="1"/>
        <c:axPos val="b"/>
        <c:numFmt formatCode="ge" sourceLinked="1"/>
        <c:majorTickMark val="none"/>
        <c:minorTickMark val="none"/>
        <c:tickLblPos val="none"/>
        <c:crossAx val="98491392"/>
        <c:crosses val="autoZero"/>
        <c:auto val="1"/>
        <c:lblOffset val="100"/>
        <c:baseTimeUnit val="years"/>
      </c:dateAx>
      <c:valAx>
        <c:axId val="984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108.9</c:v>
                </c:pt>
                <c:pt idx="1">
                  <c:v>113.4</c:v>
                </c:pt>
                <c:pt idx="2">
                  <c:v>114.52</c:v>
                </c:pt>
                <c:pt idx="3">
                  <c:v>124.16</c:v>
                </c:pt>
                <c:pt idx="4">
                  <c:v>117.91</c:v>
                </c:pt>
              </c:numCache>
            </c:numRef>
          </c:val>
        </c:ser>
        <c:dLbls>
          <c:showLegendKey val="0"/>
          <c:showVal val="0"/>
          <c:showCatName val="0"/>
          <c:showSerName val="0"/>
          <c:showPercent val="0"/>
          <c:showBubbleSize val="0"/>
        </c:dLbls>
        <c:gapWidth val="150"/>
        <c:axId val="98075392"/>
        <c:axId val="980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98075392"/>
        <c:axId val="98077312"/>
      </c:lineChart>
      <c:dateAx>
        <c:axId val="98075392"/>
        <c:scaling>
          <c:orientation val="minMax"/>
        </c:scaling>
        <c:delete val="1"/>
        <c:axPos val="b"/>
        <c:numFmt formatCode="ge" sourceLinked="1"/>
        <c:majorTickMark val="none"/>
        <c:minorTickMark val="none"/>
        <c:tickLblPos val="none"/>
        <c:crossAx val="98077312"/>
        <c:crosses val="autoZero"/>
        <c:auto val="1"/>
        <c:lblOffset val="100"/>
        <c:baseTimeUnit val="years"/>
      </c:dateAx>
      <c:valAx>
        <c:axId val="980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382208"/>
        <c:axId val="983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382208"/>
        <c:axId val="98384128"/>
      </c:lineChart>
      <c:dateAx>
        <c:axId val="98382208"/>
        <c:scaling>
          <c:orientation val="minMax"/>
        </c:scaling>
        <c:delete val="1"/>
        <c:axPos val="b"/>
        <c:numFmt formatCode="ge" sourceLinked="1"/>
        <c:majorTickMark val="none"/>
        <c:minorTickMark val="none"/>
        <c:tickLblPos val="none"/>
        <c:crossAx val="98384128"/>
        <c:crosses val="autoZero"/>
        <c:auto val="1"/>
        <c:lblOffset val="100"/>
        <c:baseTimeUnit val="years"/>
      </c:dateAx>
      <c:valAx>
        <c:axId val="983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410496"/>
        <c:axId val="9841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410496"/>
        <c:axId val="98412416"/>
      </c:lineChart>
      <c:dateAx>
        <c:axId val="98410496"/>
        <c:scaling>
          <c:orientation val="minMax"/>
        </c:scaling>
        <c:delete val="1"/>
        <c:axPos val="b"/>
        <c:numFmt formatCode="ge" sourceLinked="1"/>
        <c:majorTickMark val="none"/>
        <c:minorTickMark val="none"/>
        <c:tickLblPos val="none"/>
        <c:crossAx val="98412416"/>
        <c:crosses val="autoZero"/>
        <c:auto val="1"/>
        <c:lblOffset val="100"/>
        <c:baseTimeUnit val="years"/>
      </c:dateAx>
      <c:valAx>
        <c:axId val="9841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1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194944"/>
        <c:axId val="981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94944"/>
        <c:axId val="98196864"/>
      </c:lineChart>
      <c:dateAx>
        <c:axId val="98194944"/>
        <c:scaling>
          <c:orientation val="minMax"/>
        </c:scaling>
        <c:delete val="1"/>
        <c:axPos val="b"/>
        <c:numFmt formatCode="ge" sourceLinked="1"/>
        <c:majorTickMark val="none"/>
        <c:minorTickMark val="none"/>
        <c:tickLblPos val="none"/>
        <c:crossAx val="98196864"/>
        <c:crosses val="autoZero"/>
        <c:auto val="1"/>
        <c:lblOffset val="100"/>
        <c:baseTimeUnit val="years"/>
      </c:dateAx>
      <c:valAx>
        <c:axId val="981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240000"/>
        <c:axId val="9824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240000"/>
        <c:axId val="98241920"/>
      </c:lineChart>
      <c:dateAx>
        <c:axId val="98240000"/>
        <c:scaling>
          <c:orientation val="minMax"/>
        </c:scaling>
        <c:delete val="1"/>
        <c:axPos val="b"/>
        <c:numFmt formatCode="ge" sourceLinked="1"/>
        <c:majorTickMark val="none"/>
        <c:minorTickMark val="none"/>
        <c:tickLblPos val="none"/>
        <c:crossAx val="98241920"/>
        <c:crosses val="autoZero"/>
        <c:auto val="1"/>
        <c:lblOffset val="100"/>
        <c:baseTimeUnit val="years"/>
      </c:dateAx>
      <c:valAx>
        <c:axId val="9824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4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36.29</c:v>
                </c:pt>
                <c:pt idx="1">
                  <c:v>33.770000000000003</c:v>
                </c:pt>
                <c:pt idx="2">
                  <c:v>30.55</c:v>
                </c:pt>
                <c:pt idx="3">
                  <c:v>27</c:v>
                </c:pt>
                <c:pt idx="4">
                  <c:v>24.27</c:v>
                </c:pt>
              </c:numCache>
            </c:numRef>
          </c:val>
        </c:ser>
        <c:dLbls>
          <c:showLegendKey val="0"/>
          <c:showVal val="0"/>
          <c:showCatName val="0"/>
          <c:showSerName val="0"/>
          <c:showPercent val="0"/>
          <c:showBubbleSize val="0"/>
        </c:dLbls>
        <c:gapWidth val="150"/>
        <c:axId val="98258304"/>
        <c:axId val="9828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98258304"/>
        <c:axId val="98280960"/>
      </c:lineChart>
      <c:dateAx>
        <c:axId val="98258304"/>
        <c:scaling>
          <c:orientation val="minMax"/>
        </c:scaling>
        <c:delete val="1"/>
        <c:axPos val="b"/>
        <c:numFmt formatCode="ge" sourceLinked="1"/>
        <c:majorTickMark val="none"/>
        <c:minorTickMark val="none"/>
        <c:tickLblPos val="none"/>
        <c:crossAx val="98280960"/>
        <c:crosses val="autoZero"/>
        <c:auto val="1"/>
        <c:lblOffset val="100"/>
        <c:baseTimeUnit val="years"/>
      </c:dateAx>
      <c:valAx>
        <c:axId val="982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5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103.08</c:v>
                </c:pt>
                <c:pt idx="1">
                  <c:v>101.13</c:v>
                </c:pt>
                <c:pt idx="2">
                  <c:v>76.34</c:v>
                </c:pt>
                <c:pt idx="3">
                  <c:v>87.65</c:v>
                </c:pt>
                <c:pt idx="4">
                  <c:v>83.06</c:v>
                </c:pt>
              </c:numCache>
            </c:numRef>
          </c:val>
        </c:ser>
        <c:dLbls>
          <c:showLegendKey val="0"/>
          <c:showVal val="0"/>
          <c:showCatName val="0"/>
          <c:showSerName val="0"/>
          <c:showPercent val="0"/>
          <c:showBubbleSize val="0"/>
        </c:dLbls>
        <c:gapWidth val="150"/>
        <c:axId val="98712192"/>
        <c:axId val="9871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98712192"/>
        <c:axId val="98714368"/>
      </c:lineChart>
      <c:dateAx>
        <c:axId val="98712192"/>
        <c:scaling>
          <c:orientation val="minMax"/>
        </c:scaling>
        <c:delete val="1"/>
        <c:axPos val="b"/>
        <c:numFmt formatCode="ge" sourceLinked="1"/>
        <c:majorTickMark val="none"/>
        <c:minorTickMark val="none"/>
        <c:tickLblPos val="none"/>
        <c:crossAx val="98714368"/>
        <c:crosses val="autoZero"/>
        <c:auto val="1"/>
        <c:lblOffset val="100"/>
        <c:baseTimeUnit val="years"/>
      </c:dateAx>
      <c:valAx>
        <c:axId val="9871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1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168.58</c:v>
                </c:pt>
                <c:pt idx="1">
                  <c:v>171.54</c:v>
                </c:pt>
                <c:pt idx="2">
                  <c:v>230.2</c:v>
                </c:pt>
                <c:pt idx="3">
                  <c:v>203.9</c:v>
                </c:pt>
                <c:pt idx="4">
                  <c:v>214.1</c:v>
                </c:pt>
              </c:numCache>
            </c:numRef>
          </c:val>
        </c:ser>
        <c:dLbls>
          <c:showLegendKey val="0"/>
          <c:showVal val="0"/>
          <c:showCatName val="0"/>
          <c:showSerName val="0"/>
          <c:showPercent val="0"/>
          <c:showBubbleSize val="0"/>
        </c:dLbls>
        <c:gapWidth val="150"/>
        <c:axId val="98748288"/>
        <c:axId val="9875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98748288"/>
        <c:axId val="98754560"/>
      </c:lineChart>
      <c:dateAx>
        <c:axId val="98748288"/>
        <c:scaling>
          <c:orientation val="minMax"/>
        </c:scaling>
        <c:delete val="1"/>
        <c:axPos val="b"/>
        <c:numFmt formatCode="ge" sourceLinked="1"/>
        <c:majorTickMark val="none"/>
        <c:minorTickMark val="none"/>
        <c:tickLblPos val="none"/>
        <c:crossAx val="98754560"/>
        <c:crosses val="autoZero"/>
        <c:auto val="1"/>
        <c:lblOffset val="100"/>
        <c:baseTimeUnit val="years"/>
      </c:dateAx>
      <c:valAx>
        <c:axId val="987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4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 zoomScaleNormal="100" workbookViewId="0">
      <selection activeCell="CA16" sqref="CA1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福島県　磐梯町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120</v>
      </c>
      <c r="AE8" s="50"/>
      <c r="AF8" s="50"/>
      <c r="AG8" s="50"/>
      <c r="AH8" s="50"/>
      <c r="AI8" s="50"/>
      <c r="AJ8" s="50"/>
      <c r="AK8" s="2"/>
      <c r="AL8" s="51">
        <f>データ!$R$6</f>
        <v>3596</v>
      </c>
      <c r="AM8" s="51"/>
      <c r="AN8" s="51"/>
      <c r="AO8" s="51"/>
      <c r="AP8" s="51"/>
      <c r="AQ8" s="51"/>
      <c r="AR8" s="51"/>
      <c r="AS8" s="51"/>
      <c r="AT8" s="46">
        <f>データ!$S$6</f>
        <v>59.77</v>
      </c>
      <c r="AU8" s="46"/>
      <c r="AV8" s="46"/>
      <c r="AW8" s="46"/>
      <c r="AX8" s="46"/>
      <c r="AY8" s="46"/>
      <c r="AZ8" s="46"/>
      <c r="BA8" s="46"/>
      <c r="BB8" s="46">
        <f>データ!$T$6</f>
        <v>60.16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99.13</v>
      </c>
      <c r="Q10" s="46"/>
      <c r="R10" s="46"/>
      <c r="S10" s="46"/>
      <c r="T10" s="46"/>
      <c r="U10" s="46"/>
      <c r="V10" s="46"/>
      <c r="W10" s="51">
        <f>データ!$Q$6</f>
        <v>3148</v>
      </c>
      <c r="X10" s="51"/>
      <c r="Y10" s="51"/>
      <c r="Z10" s="51"/>
      <c r="AA10" s="51"/>
      <c r="AB10" s="51"/>
      <c r="AC10" s="51"/>
      <c r="AD10" s="2"/>
      <c r="AE10" s="2"/>
      <c r="AF10" s="2"/>
      <c r="AG10" s="2"/>
      <c r="AH10" s="2"/>
      <c r="AI10" s="2"/>
      <c r="AJ10" s="2"/>
      <c r="AK10" s="2"/>
      <c r="AL10" s="51">
        <f>データ!$U$6</f>
        <v>3548</v>
      </c>
      <c r="AM10" s="51"/>
      <c r="AN10" s="51"/>
      <c r="AO10" s="51"/>
      <c r="AP10" s="51"/>
      <c r="AQ10" s="51"/>
      <c r="AR10" s="51"/>
      <c r="AS10" s="51"/>
      <c r="AT10" s="46">
        <f>データ!$V$6</f>
        <v>36.06</v>
      </c>
      <c r="AU10" s="46"/>
      <c r="AV10" s="46"/>
      <c r="AW10" s="46"/>
      <c r="AX10" s="46"/>
      <c r="AY10" s="46"/>
      <c r="AZ10" s="46"/>
      <c r="BA10" s="46"/>
      <c r="BB10" s="46">
        <f>データ!$W$6</f>
        <v>98.39</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123</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54</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74071</v>
      </c>
      <c r="D6" s="34">
        <f t="shared" si="3"/>
        <v>47</v>
      </c>
      <c r="E6" s="34">
        <f t="shared" si="3"/>
        <v>1</v>
      </c>
      <c r="F6" s="34">
        <f t="shared" si="3"/>
        <v>0</v>
      </c>
      <c r="G6" s="34">
        <f t="shared" si="3"/>
        <v>0</v>
      </c>
      <c r="H6" s="34" t="str">
        <f t="shared" si="3"/>
        <v>福島県　磐梯町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99.13</v>
      </c>
      <c r="Q6" s="35">
        <f t="shared" si="3"/>
        <v>3148</v>
      </c>
      <c r="R6" s="35">
        <f t="shared" si="3"/>
        <v>3596</v>
      </c>
      <c r="S6" s="35">
        <f t="shared" si="3"/>
        <v>59.77</v>
      </c>
      <c r="T6" s="35">
        <f t="shared" si="3"/>
        <v>60.16</v>
      </c>
      <c r="U6" s="35">
        <f t="shared" si="3"/>
        <v>3548</v>
      </c>
      <c r="V6" s="35">
        <f t="shared" si="3"/>
        <v>36.06</v>
      </c>
      <c r="W6" s="35">
        <f t="shared" si="3"/>
        <v>98.39</v>
      </c>
      <c r="X6" s="36">
        <f>IF(X7="",NA(),X7)</f>
        <v>108.9</v>
      </c>
      <c r="Y6" s="36">
        <f t="shared" ref="Y6:AG6" si="4">IF(Y7="",NA(),Y7)</f>
        <v>113.4</v>
      </c>
      <c r="Z6" s="36">
        <f t="shared" si="4"/>
        <v>114.52</v>
      </c>
      <c r="AA6" s="36">
        <f t="shared" si="4"/>
        <v>124.16</v>
      </c>
      <c r="AB6" s="36">
        <f t="shared" si="4"/>
        <v>117.91</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36.29</v>
      </c>
      <c r="BF6" s="36">
        <f t="shared" ref="BF6:BN6" si="7">IF(BF7="",NA(),BF7)</f>
        <v>33.770000000000003</v>
      </c>
      <c r="BG6" s="36">
        <f t="shared" si="7"/>
        <v>30.55</v>
      </c>
      <c r="BH6" s="36">
        <f t="shared" si="7"/>
        <v>27</v>
      </c>
      <c r="BI6" s="36">
        <f t="shared" si="7"/>
        <v>24.27</v>
      </c>
      <c r="BJ6" s="36">
        <f t="shared" si="7"/>
        <v>1108.26</v>
      </c>
      <c r="BK6" s="36">
        <f t="shared" si="7"/>
        <v>1113.76</v>
      </c>
      <c r="BL6" s="36">
        <f t="shared" si="7"/>
        <v>1125.69</v>
      </c>
      <c r="BM6" s="36">
        <f t="shared" si="7"/>
        <v>1134.67</v>
      </c>
      <c r="BN6" s="36">
        <f t="shared" si="7"/>
        <v>1144.79</v>
      </c>
      <c r="BO6" s="35" t="str">
        <f>IF(BO7="","",IF(BO7="-","【-】","【"&amp;SUBSTITUTE(TEXT(BO7,"#,##0.00"),"-","△")&amp;"】"))</f>
        <v>【1,280.76】</v>
      </c>
      <c r="BP6" s="36">
        <f>IF(BP7="",NA(),BP7)</f>
        <v>103.08</v>
      </c>
      <c r="BQ6" s="36">
        <f t="shared" ref="BQ6:BY6" si="8">IF(BQ7="",NA(),BQ7)</f>
        <v>101.13</v>
      </c>
      <c r="BR6" s="36">
        <f t="shared" si="8"/>
        <v>76.34</v>
      </c>
      <c r="BS6" s="36">
        <f t="shared" si="8"/>
        <v>87.65</v>
      </c>
      <c r="BT6" s="36">
        <f t="shared" si="8"/>
        <v>83.06</v>
      </c>
      <c r="BU6" s="36">
        <f t="shared" si="8"/>
        <v>19.77</v>
      </c>
      <c r="BV6" s="36">
        <f t="shared" si="8"/>
        <v>34.25</v>
      </c>
      <c r="BW6" s="36">
        <f t="shared" si="8"/>
        <v>46.48</v>
      </c>
      <c r="BX6" s="36">
        <f t="shared" si="8"/>
        <v>40.6</v>
      </c>
      <c r="BY6" s="36">
        <f t="shared" si="8"/>
        <v>56.04</v>
      </c>
      <c r="BZ6" s="35" t="str">
        <f>IF(BZ7="","",IF(BZ7="-","【-】","【"&amp;SUBSTITUTE(TEXT(BZ7,"#,##0.00"),"-","△")&amp;"】"))</f>
        <v>【53.06】</v>
      </c>
      <c r="CA6" s="36">
        <f>IF(CA7="",NA(),CA7)</f>
        <v>168.58</v>
      </c>
      <c r="CB6" s="36">
        <f t="shared" ref="CB6:CJ6" si="9">IF(CB7="",NA(),CB7)</f>
        <v>171.54</v>
      </c>
      <c r="CC6" s="36">
        <f t="shared" si="9"/>
        <v>230.2</v>
      </c>
      <c r="CD6" s="36">
        <f t="shared" si="9"/>
        <v>203.9</v>
      </c>
      <c r="CE6" s="36">
        <f t="shared" si="9"/>
        <v>214.1</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40.99</v>
      </c>
      <c r="CM6" s="36">
        <f t="shared" ref="CM6:CU6" si="10">IF(CM7="",NA(),CM7)</f>
        <v>41.05</v>
      </c>
      <c r="CN6" s="36">
        <f t="shared" si="10"/>
        <v>41.02</v>
      </c>
      <c r="CO6" s="36">
        <f t="shared" si="10"/>
        <v>40.880000000000003</v>
      </c>
      <c r="CP6" s="36">
        <f t="shared" si="10"/>
        <v>40.78</v>
      </c>
      <c r="CQ6" s="36">
        <f t="shared" si="10"/>
        <v>57.17</v>
      </c>
      <c r="CR6" s="36">
        <f t="shared" si="10"/>
        <v>57.55</v>
      </c>
      <c r="CS6" s="36">
        <f t="shared" si="10"/>
        <v>57.43</v>
      </c>
      <c r="CT6" s="36">
        <f t="shared" si="10"/>
        <v>57.29</v>
      </c>
      <c r="CU6" s="36">
        <f t="shared" si="10"/>
        <v>55.9</v>
      </c>
      <c r="CV6" s="35" t="str">
        <f>IF(CV7="","",IF(CV7="-","【-】","【"&amp;SUBSTITUTE(TEXT(CV7,"#,##0.00"),"-","△")&amp;"】"))</f>
        <v>【56.28】</v>
      </c>
      <c r="CW6" s="36">
        <f>IF(CW7="",NA(),CW7)</f>
        <v>82.22</v>
      </c>
      <c r="CX6" s="36">
        <f t="shared" ref="CX6:DF6" si="11">IF(CX7="",NA(),CX7)</f>
        <v>82.22</v>
      </c>
      <c r="CY6" s="36">
        <f t="shared" si="11"/>
        <v>81.819999999999993</v>
      </c>
      <c r="CZ6" s="36">
        <f t="shared" si="11"/>
        <v>82.11</v>
      </c>
      <c r="DA6" s="36">
        <f t="shared" si="11"/>
        <v>81.67</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0.14000000000000001</v>
      </c>
      <c r="EE6" s="36">
        <f t="shared" ref="EE6:EM6" si="14">IF(EE7="",NA(),EE7)</f>
        <v>1.0900000000000001</v>
      </c>
      <c r="EF6" s="36">
        <f t="shared" si="14"/>
        <v>0.98</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74071</v>
      </c>
      <c r="D7" s="38">
        <v>47</v>
      </c>
      <c r="E7" s="38">
        <v>1</v>
      </c>
      <c r="F7" s="38">
        <v>0</v>
      </c>
      <c r="G7" s="38">
        <v>0</v>
      </c>
      <c r="H7" s="38" t="s">
        <v>108</v>
      </c>
      <c r="I7" s="38" t="s">
        <v>109</v>
      </c>
      <c r="J7" s="38" t="s">
        <v>110</v>
      </c>
      <c r="K7" s="38" t="s">
        <v>111</v>
      </c>
      <c r="L7" s="38" t="s">
        <v>112</v>
      </c>
      <c r="M7" s="38"/>
      <c r="N7" s="39" t="s">
        <v>113</v>
      </c>
      <c r="O7" s="39" t="s">
        <v>114</v>
      </c>
      <c r="P7" s="39">
        <v>99.13</v>
      </c>
      <c r="Q7" s="39">
        <v>3148</v>
      </c>
      <c r="R7" s="39">
        <v>3596</v>
      </c>
      <c r="S7" s="39">
        <v>59.77</v>
      </c>
      <c r="T7" s="39">
        <v>60.16</v>
      </c>
      <c r="U7" s="39">
        <v>3548</v>
      </c>
      <c r="V7" s="39">
        <v>36.06</v>
      </c>
      <c r="W7" s="39">
        <v>98.39</v>
      </c>
      <c r="X7" s="39">
        <v>108.9</v>
      </c>
      <c r="Y7" s="39">
        <v>113.4</v>
      </c>
      <c r="Z7" s="39">
        <v>114.52</v>
      </c>
      <c r="AA7" s="39">
        <v>124.16</v>
      </c>
      <c r="AB7" s="39">
        <v>117.91</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36.29</v>
      </c>
      <c r="BF7" s="39">
        <v>33.770000000000003</v>
      </c>
      <c r="BG7" s="39">
        <v>30.55</v>
      </c>
      <c r="BH7" s="39">
        <v>27</v>
      </c>
      <c r="BI7" s="39">
        <v>24.27</v>
      </c>
      <c r="BJ7" s="39">
        <v>1108.26</v>
      </c>
      <c r="BK7" s="39">
        <v>1113.76</v>
      </c>
      <c r="BL7" s="39">
        <v>1125.69</v>
      </c>
      <c r="BM7" s="39">
        <v>1134.67</v>
      </c>
      <c r="BN7" s="39">
        <v>1144.79</v>
      </c>
      <c r="BO7" s="39">
        <v>1280.76</v>
      </c>
      <c r="BP7" s="39">
        <v>103.08</v>
      </c>
      <c r="BQ7" s="39">
        <v>101.13</v>
      </c>
      <c r="BR7" s="39">
        <v>76.34</v>
      </c>
      <c r="BS7" s="39">
        <v>87.65</v>
      </c>
      <c r="BT7" s="39">
        <v>83.06</v>
      </c>
      <c r="BU7" s="39">
        <v>19.77</v>
      </c>
      <c r="BV7" s="39">
        <v>34.25</v>
      </c>
      <c r="BW7" s="39">
        <v>46.48</v>
      </c>
      <c r="BX7" s="39">
        <v>40.6</v>
      </c>
      <c r="BY7" s="39">
        <v>56.04</v>
      </c>
      <c r="BZ7" s="39">
        <v>53.06</v>
      </c>
      <c r="CA7" s="39">
        <v>168.58</v>
      </c>
      <c r="CB7" s="39">
        <v>171.54</v>
      </c>
      <c r="CC7" s="39">
        <v>230.2</v>
      </c>
      <c r="CD7" s="39">
        <v>203.9</v>
      </c>
      <c r="CE7" s="39">
        <v>214.1</v>
      </c>
      <c r="CF7" s="39">
        <v>878.73</v>
      </c>
      <c r="CG7" s="39">
        <v>501.18</v>
      </c>
      <c r="CH7" s="39">
        <v>376.61</v>
      </c>
      <c r="CI7" s="39">
        <v>440.03</v>
      </c>
      <c r="CJ7" s="39">
        <v>304.35000000000002</v>
      </c>
      <c r="CK7" s="39">
        <v>314.83</v>
      </c>
      <c r="CL7" s="39">
        <v>40.99</v>
      </c>
      <c r="CM7" s="39">
        <v>41.05</v>
      </c>
      <c r="CN7" s="39">
        <v>41.02</v>
      </c>
      <c r="CO7" s="39">
        <v>40.880000000000003</v>
      </c>
      <c r="CP7" s="39">
        <v>40.78</v>
      </c>
      <c r="CQ7" s="39">
        <v>57.17</v>
      </c>
      <c r="CR7" s="39">
        <v>57.55</v>
      </c>
      <c r="CS7" s="39">
        <v>57.43</v>
      </c>
      <c r="CT7" s="39">
        <v>57.29</v>
      </c>
      <c r="CU7" s="39">
        <v>55.9</v>
      </c>
      <c r="CV7" s="39">
        <v>56.28</v>
      </c>
      <c r="CW7" s="39">
        <v>82.22</v>
      </c>
      <c r="CX7" s="39">
        <v>82.22</v>
      </c>
      <c r="CY7" s="39">
        <v>81.819999999999993</v>
      </c>
      <c r="CZ7" s="39">
        <v>82.11</v>
      </c>
      <c r="DA7" s="39">
        <v>81.67</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0.14000000000000001</v>
      </c>
      <c r="EE7" s="39">
        <v>1.0900000000000001</v>
      </c>
      <c r="EF7" s="39">
        <v>0.98</v>
      </c>
      <c r="EG7" s="39">
        <v>0</v>
      </c>
      <c r="EH7" s="39">
        <v>0</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