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R6" i="5"/>
  <c r="Q6" i="5"/>
  <c r="P6" i="5"/>
  <c r="O6" i="5"/>
  <c r="N6" i="5"/>
  <c r="B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I85" i="4"/>
  <c r="E85" i="4"/>
  <c r="BB10" i="4"/>
  <c r="AT10" i="4"/>
  <c r="W10" i="4"/>
  <c r="P10" i="4"/>
  <c r="I10" i="4"/>
  <c r="BB8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<sst xmlns="http://schemas.openxmlformats.org/spreadsheetml/2006/main" count="237" uniqueCount="123">
  <si>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</si>
  <si>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</si>
  <si>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</si>
  <si>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</si>
  <si>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</si>
  <si>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2">
      <t>カンリ</t>
    </rPh>
    <rPh sb="2" eb="3">
      <t>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</si>
  <si>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</si>
  <si>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</si>
  <si>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</si>
  <si>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</si>
  <si>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</si>
  <si>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</si>
  <si>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</si>
  <si>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</si>
  <si>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</si>
  <si>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</si>
  <si>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</si>
  <si>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</si>
  <si>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</si>
  <si>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</si>
  <si>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</si>
  <si>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</si>
  <si>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</si>
  <si>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</si>
  <si>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</si>
  <si>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</si>
  <si>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</si>
  <si>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</si>
  <si>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</si>
  <si>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</si>
  <si>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</si>
  <si>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</si>
  <si>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</si>
  <si>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</si>
  <si>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</si>
  <si>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</si>
  <si>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</si>
  <si>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</si>
  <si>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</si>
  <si>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</si>
  <si>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5">
      <t>コウシン</t>
    </rPh>
    <rPh sb="55" eb="56">
      <t>リツ</t>
    </rPh>
    <rPh sb="62" eb="64">
      <t>ヘイセイ</t>
    </rPh>
    <rPh sb="66" eb="68">
      <t>ネンド</t>
    </rPh>
    <rPh sb="69" eb="71">
      <t>ジギョウ</t>
    </rPh>
    <rPh sb="71" eb="72">
      <t>スウ</t>
    </rPh>
    <rPh sb="73" eb="74">
      <t>モト</t>
    </rPh>
    <rPh sb="75" eb="77">
      <t>ルイジ</t>
    </rPh>
    <rPh sb="77" eb="79">
      <t>ダンタイ</t>
    </rPh>
    <rPh sb="79" eb="81">
      <t>ヘイキン</t>
    </rPh>
    <rPh sb="81" eb="82">
      <t>アタイ</t>
    </rPh>
    <rPh sb="83" eb="85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</si>
  <si>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</si>
  <si>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</si>
  <si>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</si>
  <si>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</si>
  <si>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</si>
  <si>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</si>
  <si>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</si>
  <si>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</si>
  <si>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</si>
  <si>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</si>
  <si>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</si>
  <si>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</si>
  <si>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</si>
  <si>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水道事業(法非適用)</t>
    <rPh sb="0" eb="2">
      <t>スイドウ</t>
    </rPh>
    <rPh sb="2" eb="4">
      <t>ジギョウ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</si>
  <si>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</si>
  <si>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</si>
  <si>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</si>
  <si>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</si>
  <si>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</si>
  <si>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</si>
  <si>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</si>
  <si>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</si>
  <si>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</si>
  <si>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</si>
  <si>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</si>
  <si>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</si>
  <si>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</si>
  <si>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</si>
  <si>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</si>
  <si>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</si>
  <si>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</si>
  <si>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</si>
  <si>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</si>
  <si>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</si>
  <si>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</si>
  <si>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</si>
  <si>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</si>
  <si>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</si>
  <si>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</si>
  <si>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</si>
  <si>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</si>
  <si>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</si>
  <si>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</si>
  <si>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管理者の情報</t>
    <rPh sb="0" eb="3">
      <t>カンリシャ</t>
    </rPh>
    <rPh sb="4" eb="6">
      <t>ジョウホウ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</si>
  <si>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</si>
  <si>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</si>
  <si>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</si>
  <si>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</si>
  <si>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</si>
  <si>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</si>
  <si>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</si>
  <si>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</si>
  <si>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</si>
  <si>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</si>
  <si>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</si>
  <si>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</si>
  <si>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</si>
  <si>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</si>
  <si>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</si>
  <si>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</si>
  <si>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</si>
  <si>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</si>
  <si>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</si>
  <si>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</si>
  <si>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</si>
  <si>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</si>
  <si>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北塩原村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</si>
  <si>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</si>
  <si>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</si>
  <si>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</si>
  <si>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</si>
  <si>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</si>
  <si>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</si>
  <si>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</si>
  <si>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</si>
  <si>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</si>
  <si>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</si>
  <si>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</si>
  <si>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現在、料金収入のみでは費用を賄えていない。H30年度以降管路の工事予定は無いが、老朽化により修繕等が必要となることは避けられないため、料金改定や経費の見直しを協議し、健全化に努めることが必要である。</t>
    <rPh sb="0" eb="2">
      <t>ゲンザイ</t>
    </rPh>
    <rPh sb="3" eb="5">
      <t>リョウキン</t>
    </rPh>
    <rPh sb="5" eb="7">
      <t>シュウニュウ</t>
    </rPh>
    <rPh sb="11" eb="13">
      <t>ヒヨウ</t>
    </rPh>
    <rPh sb="14" eb="15">
      <t>マカナ</t>
    </rPh>
    <rPh sb="24" eb="26">
      <t>ネンド</t>
    </rPh>
    <rPh sb="26" eb="28">
      <t>イコウ</t>
    </rPh>
    <rPh sb="28" eb="30">
      <t>カンロ</t>
    </rPh>
    <rPh sb="31" eb="33">
      <t>コウジ</t>
    </rPh>
    <rPh sb="33" eb="35">
      <t>ヨテイ</t>
    </rPh>
    <rPh sb="36" eb="37">
      <t>ナ</t>
    </rPh>
    <rPh sb="40" eb="43">
      <t>ロウキュウカ</t>
    </rPh>
    <rPh sb="46" eb="48">
      <t>シュウゼン</t>
    </rPh>
    <rPh sb="48" eb="49">
      <t>トウ</t>
    </rPh>
    <rPh sb="50" eb="52">
      <t>ヒツヨウ</t>
    </rPh>
    <rPh sb="58" eb="59">
      <t>サ</t>
    </rPh>
    <rPh sb="67" eb="69">
      <t>リョウキン</t>
    </rPh>
    <rPh sb="69" eb="71">
      <t>カイテイ</t>
    </rPh>
    <rPh sb="72" eb="74">
      <t>ケイヒ</t>
    </rPh>
    <rPh sb="75" eb="77">
      <t>ミナオ</t>
    </rPh>
    <rPh sb="79" eb="81">
      <t>キョウギ</t>
    </rPh>
    <rPh sb="83" eb="86">
      <t>ケンゼンカ</t>
    </rPh>
    <rPh sb="87" eb="88">
      <t>ツト</t>
    </rPh>
    <rPh sb="93" eb="95">
      <t>ヒツヨウ</t>
    </rPh>
    <phoneticPr fontId="4"/>
  </si>
  <si>
    <t>今後、老朽管更新を随時進める予定。</t>
    <rPh sb="0" eb="2">
      <t>コンゴ</t>
    </rPh>
    <rPh sb="3" eb="5">
      <t>ロウキュウ</t>
    </rPh>
    <rPh sb="5" eb="6">
      <t>カン</t>
    </rPh>
    <rPh sb="6" eb="8">
      <t>コウシン</t>
    </rPh>
    <rPh sb="9" eb="11">
      <t>ズイジ</t>
    </rPh>
    <rPh sb="11" eb="12">
      <t>スス</t>
    </rPh>
    <rPh sb="14" eb="16">
      <t>ヨテイ</t>
    </rPh>
    <phoneticPr fontId="4"/>
  </si>
  <si>
    <t>前年度と比較し、総収益および総費用は増加。料金収入のみをみると減少したため、料金回収率は減少となった。このことについて、収益的収支比率は9割近くであるが、料金回収率が減少傾向になってしまっているため、徴収率向上に努めなければならない。また、有収率の減については老朽化に伴う漏水が考えられるため、早急な対応ができるように対策を練る必要がある。</t>
    <rPh sb="0" eb="3">
      <t>ゼンネンド</t>
    </rPh>
    <rPh sb="4" eb="6">
      <t>ヒカク</t>
    </rPh>
    <rPh sb="8" eb="11">
      <t>ソウシュウエキ</t>
    </rPh>
    <rPh sb="14" eb="17">
      <t>ソウヒヨウ</t>
    </rPh>
    <rPh sb="18" eb="19">
      <t>ゾウ</t>
    </rPh>
    <rPh sb="19" eb="20">
      <t>カ</t>
    </rPh>
    <rPh sb="21" eb="23">
      <t>リョウキン</t>
    </rPh>
    <rPh sb="23" eb="25">
      <t>シュウニュウ</t>
    </rPh>
    <rPh sb="31" eb="33">
      <t>ゲンショウ</t>
    </rPh>
    <rPh sb="38" eb="40">
      <t>リョウキン</t>
    </rPh>
    <rPh sb="40" eb="42">
      <t>カイシュウ</t>
    </rPh>
    <rPh sb="42" eb="43">
      <t>リツ</t>
    </rPh>
    <rPh sb="44" eb="45">
      <t>ゲン</t>
    </rPh>
    <rPh sb="45" eb="46">
      <t>ショウ</t>
    </rPh>
    <rPh sb="60" eb="63">
      <t>シュウエキテキ</t>
    </rPh>
    <rPh sb="63" eb="65">
      <t>シュウシ</t>
    </rPh>
    <rPh sb="65" eb="67">
      <t>ヒリツ</t>
    </rPh>
    <rPh sb="69" eb="70">
      <t>ワリ</t>
    </rPh>
    <rPh sb="70" eb="71">
      <t>チカ</t>
    </rPh>
    <rPh sb="77" eb="79">
      <t>リョウキン</t>
    </rPh>
    <rPh sb="79" eb="81">
      <t>カイシュウ</t>
    </rPh>
    <rPh sb="81" eb="82">
      <t>リツ</t>
    </rPh>
    <rPh sb="83" eb="84">
      <t>ゲン</t>
    </rPh>
    <rPh sb="84" eb="85">
      <t>ショウ</t>
    </rPh>
    <rPh sb="85" eb="87">
      <t>ケイコウ</t>
    </rPh>
    <rPh sb="100" eb="102">
      <t>チョウシュウ</t>
    </rPh>
    <rPh sb="102" eb="103">
      <t>リツ</t>
    </rPh>
    <rPh sb="103" eb="105">
      <t>コウジョウ</t>
    </rPh>
    <rPh sb="106" eb="107">
      <t>ツト</t>
    </rPh>
    <rPh sb="120" eb="121">
      <t>ユウ</t>
    </rPh>
    <rPh sb="121" eb="123">
      <t>シュウリツ</t>
    </rPh>
    <rPh sb="124" eb="125">
      <t>ゲン</t>
    </rPh>
    <rPh sb="130" eb="133">
      <t>ロウキュウカ</t>
    </rPh>
    <rPh sb="134" eb="135">
      <t>トモナ</t>
    </rPh>
    <rPh sb="136" eb="138">
      <t>ロウスイ</t>
    </rPh>
    <rPh sb="139" eb="140">
      <t>カンガ</t>
    </rPh>
    <rPh sb="147" eb="149">
      <t>ソウキュウ</t>
    </rPh>
    <rPh sb="150" eb="152">
      <t>タイオウ</t>
    </rPh>
    <rPh sb="159" eb="161">
      <t>タイサク</t>
    </rPh>
    <rPh sb="162" eb="163">
      <t>ネ</t>
    </rPh>
    <rPh sb="164" eb="166">
      <t>ヒツヨウ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</si>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</sst>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0" fontId="2" fillId="2" borderId="2" xfId="1" applyFill="1" applyBorder="1">
      <alignment vertical="center"/>
    </xf>
    <xf numFmtId="179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6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1.81</c:v>
                </c:pt>
                <c:pt idx="1">
                  <c:v>2.0699999999999998</c:v>
                </c:pt>
                <c:pt idx="2">
                  <c:v>2.48</c:v>
                </c:pt>
                <c:pt idx="3">
                  <c:v>1.03</c:v>
                </c:pt>
                <c:pt idx="4">
                  <c:v>1.04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20992"/>
        <c:axId val="49239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0.46</c:v>
                </c:pt>
                <c:pt idx="1">
                  <c:v>0.8</c:v>
                </c:pt>
                <c:pt idx="2">
                  <c:v>0.69</c:v>
                </c:pt>
                <c:pt idx="3">
                  <c:v>0.65</c:v>
                </c:pt>
                <c:pt idx="4">
                  <c:v>0.53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20992"/>
        <c:axId val="49239552"/>
      </c:lineChart>
      <c:dateAx>
        <c:axId val="4922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39552"/>
        <c:crosses val="autoZero"/>
        <c:auto val="1"/>
        <c:lblOffset val="100"/>
        <c:baseTimeUnit val="years"/>
      </c:dateAx>
      <c:valAx>
        <c:axId val="49239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20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53.78</c:v>
                </c:pt>
                <c:pt idx="1">
                  <c:v>56.39</c:v>
                </c:pt>
                <c:pt idx="2">
                  <c:v>54.01</c:v>
                </c:pt>
                <c:pt idx="3">
                  <c:v>53.62</c:v>
                </c:pt>
                <c:pt idx="4">
                  <c:v>50.25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69408"/>
        <c:axId val="39171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57.17</c:v>
                </c:pt>
                <c:pt idx="1">
                  <c:v>57.55</c:v>
                </c:pt>
                <c:pt idx="2">
                  <c:v>57.43</c:v>
                </c:pt>
                <c:pt idx="3">
                  <c:v>57.29</c:v>
                </c:pt>
                <c:pt idx="4">
                  <c:v>55.9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69408"/>
        <c:axId val="39171584"/>
      </c:lineChart>
      <c:dateAx>
        <c:axId val="39169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71584"/>
        <c:crosses val="autoZero"/>
        <c:auto val="1"/>
        <c:lblOffset val="100"/>
        <c:baseTimeUnit val="years"/>
      </c:dateAx>
      <c:valAx>
        <c:axId val="39171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69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73.17</c:v>
                </c:pt>
                <c:pt idx="1">
                  <c:v>69.31</c:v>
                </c:pt>
                <c:pt idx="2">
                  <c:v>68.010000000000005</c:v>
                </c:pt>
                <c:pt idx="3">
                  <c:v>72.19</c:v>
                </c:pt>
                <c:pt idx="4">
                  <c:v>70.680000000000007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9504"/>
        <c:axId val="7209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74.94</c:v>
                </c:pt>
                <c:pt idx="1">
                  <c:v>74.14</c:v>
                </c:pt>
                <c:pt idx="2">
                  <c:v>73.83</c:v>
                </c:pt>
                <c:pt idx="3">
                  <c:v>73.69</c:v>
                </c:pt>
                <c:pt idx="4">
                  <c:v>73.28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9504"/>
        <c:axId val="72090752"/>
      </c:lineChart>
      <c:dateAx>
        <c:axId val="39189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090752"/>
        <c:crosses val="autoZero"/>
        <c:auto val="1"/>
        <c:lblOffset val="100"/>
        <c:baseTimeUnit val="years"/>
      </c:dateAx>
      <c:valAx>
        <c:axId val="7209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89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74.14</c:v>
                </c:pt>
                <c:pt idx="1">
                  <c:v>75.88</c:v>
                </c:pt>
                <c:pt idx="2">
                  <c:v>88.25</c:v>
                </c:pt>
                <c:pt idx="3">
                  <c:v>83.54</c:v>
                </c:pt>
                <c:pt idx="4">
                  <c:v>88.78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4656"/>
        <c:axId val="72138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74.52</c:v>
                </c:pt>
                <c:pt idx="1">
                  <c:v>76.09</c:v>
                </c:pt>
                <c:pt idx="2">
                  <c:v>75.87</c:v>
                </c:pt>
                <c:pt idx="3">
                  <c:v>76.27</c:v>
                </c:pt>
                <c:pt idx="4">
                  <c:v>77.56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4656"/>
        <c:axId val="72138112"/>
      </c:lineChart>
      <c:dateAx>
        <c:axId val="721346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8112"/>
        <c:crosses val="autoZero"/>
        <c:auto val="1"/>
        <c:lblOffset val="100"/>
        <c:baseTimeUnit val="years"/>
      </c:dateAx>
      <c:valAx>
        <c:axId val="72138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46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5632"/>
        <c:axId val="7742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5632"/>
        <c:axId val="77423360"/>
      </c:lineChart>
      <c:dateAx>
        <c:axId val="7216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423360"/>
        <c:crosses val="autoZero"/>
        <c:auto val="1"/>
        <c:lblOffset val="100"/>
        <c:baseTimeUnit val="years"/>
      </c:dateAx>
      <c:valAx>
        <c:axId val="7742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6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636096"/>
        <c:axId val="11384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36096"/>
        <c:axId val="113845376"/>
      </c:lineChart>
      <c:dateAx>
        <c:axId val="11363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3845376"/>
        <c:crosses val="autoZero"/>
        <c:auto val="1"/>
        <c:lblOffset val="100"/>
        <c:baseTimeUnit val="years"/>
      </c:dateAx>
      <c:valAx>
        <c:axId val="11384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63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2256"/>
        <c:axId val="14371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2256"/>
        <c:axId val="143714176"/>
      </c:lineChart>
      <c:dateAx>
        <c:axId val="14371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714176"/>
        <c:crosses val="autoZero"/>
        <c:auto val="1"/>
        <c:lblOffset val="100"/>
        <c:baseTimeUnit val="years"/>
      </c:dateAx>
      <c:valAx>
        <c:axId val="14371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71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80800"/>
        <c:axId val="145583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80800"/>
        <c:axId val="145583488"/>
      </c:lineChart>
      <c:dateAx>
        <c:axId val="145580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583488"/>
        <c:crosses val="autoZero"/>
        <c:auto val="1"/>
        <c:lblOffset val="100"/>
        <c:baseTimeUnit val="years"/>
      </c:dateAx>
      <c:valAx>
        <c:axId val="145583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808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1206.98</c:v>
                </c:pt>
                <c:pt idx="1">
                  <c:v>1205.9100000000001</c:v>
                </c:pt>
                <c:pt idx="2">
                  <c:v>1274.48</c:v>
                </c:pt>
                <c:pt idx="3">
                  <c:v>1231.48</c:v>
                </c:pt>
                <c:pt idx="4">
                  <c:v>1264.5999999999999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6496"/>
        <c:axId val="38988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1108.26</c:v>
                </c:pt>
                <c:pt idx="1">
                  <c:v>1113.76</c:v>
                </c:pt>
                <c:pt idx="2">
                  <c:v>1125.69</c:v>
                </c:pt>
                <c:pt idx="3">
                  <c:v>1134.67</c:v>
                </c:pt>
                <c:pt idx="4">
                  <c:v>1144.79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986496"/>
        <c:axId val="38988416"/>
      </c:lineChart>
      <c:dateAx>
        <c:axId val="38986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988416"/>
        <c:crosses val="autoZero"/>
        <c:auto val="1"/>
        <c:lblOffset val="100"/>
        <c:baseTimeUnit val="years"/>
      </c:dateAx>
      <c:valAx>
        <c:axId val="38988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986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61.29</c:v>
                </c:pt>
                <c:pt idx="1">
                  <c:v>61.54</c:v>
                </c:pt>
                <c:pt idx="2">
                  <c:v>60.23</c:v>
                </c:pt>
                <c:pt idx="3">
                  <c:v>56.45</c:v>
                </c:pt>
                <c:pt idx="4">
                  <c:v>51.13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37664"/>
        <c:axId val="39139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19.77</c:v>
                </c:pt>
                <c:pt idx="1">
                  <c:v>34.25</c:v>
                </c:pt>
                <c:pt idx="2">
                  <c:v>46.48</c:v>
                </c:pt>
                <c:pt idx="3">
                  <c:v>40.6</c:v>
                </c:pt>
                <c:pt idx="4">
                  <c:v>56.04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37664"/>
        <c:axId val="39139584"/>
      </c:lineChart>
      <c:dateAx>
        <c:axId val="39137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39584"/>
        <c:crosses val="autoZero"/>
        <c:auto val="1"/>
        <c:lblOffset val="100"/>
        <c:baseTimeUnit val="years"/>
      </c:dateAx>
      <c:valAx>
        <c:axId val="39139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37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196.88</c:v>
                </c:pt>
                <c:pt idx="1">
                  <c:v>201.8</c:v>
                </c:pt>
                <c:pt idx="2">
                  <c:v>206.42</c:v>
                </c:pt>
                <c:pt idx="3">
                  <c:v>207.31</c:v>
                </c:pt>
                <c:pt idx="4">
                  <c:v>240.66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9568"/>
        <c:axId val="391514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878.73</c:v>
                </c:pt>
                <c:pt idx="1">
                  <c:v>501.18</c:v>
                </c:pt>
                <c:pt idx="2">
                  <c:v>376.61</c:v>
                </c:pt>
                <c:pt idx="3">
                  <c:v>440.03</c:v>
                </c:pt>
                <c:pt idx="4">
                  <c:v>304.35000000000002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49568"/>
        <c:axId val="39151488"/>
      </c:lineChart>
      <c:dateAx>
        <c:axId val="391495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51488"/>
        <c:crosses val="autoZero"/>
        <c:auto val="1"/>
        <c:lblOffset val="100"/>
        <c:baseTimeUnit val="years"/>
      </c:dateAx>
      <c:valAx>
        <c:axId val="391514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495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【1,280.76】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G1" zoomScaleNormal="10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15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15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6" t="str">
        <f>データ!H6</f>
        <v>福島県　北塩原村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72" t="s">
        <v>1</v>
      </c>
      <c r="C7" s="72"/>
      <c r="D7" s="72"/>
      <c r="E7" s="72"/>
      <c r="F7" s="72"/>
      <c r="G7" s="72"/>
      <c r="H7" s="72"/>
      <c r="I7" s="72" t="s">
        <v>2</v>
      </c>
      <c r="J7" s="72"/>
      <c r="K7" s="72"/>
      <c r="L7" s="72"/>
      <c r="M7" s="72"/>
      <c r="N7" s="72"/>
      <c r="O7" s="72"/>
      <c r="P7" s="72" t="s">
        <v>3</v>
      </c>
      <c r="Q7" s="72"/>
      <c r="R7" s="72"/>
      <c r="S7" s="72"/>
      <c r="T7" s="72"/>
      <c r="U7" s="72"/>
      <c r="V7" s="72"/>
      <c r="W7" s="72" t="s">
        <v>4</v>
      </c>
      <c r="X7" s="72"/>
      <c r="Y7" s="72"/>
      <c r="Z7" s="72"/>
      <c r="AA7" s="72"/>
      <c r="AB7" s="72"/>
      <c r="AC7" s="72"/>
      <c r="AD7" s="72" t="s">
        <v>5</v>
      </c>
      <c r="AE7" s="72"/>
      <c r="AF7" s="72"/>
      <c r="AG7" s="72"/>
      <c r="AH7" s="72"/>
      <c r="AI7" s="72"/>
      <c r="AJ7" s="72"/>
      <c r="AK7" s="2"/>
      <c r="AL7" s="72" t="s">
        <v>6</v>
      </c>
      <c r="AM7" s="72"/>
      <c r="AN7" s="72"/>
      <c r="AO7" s="72"/>
      <c r="AP7" s="72"/>
      <c r="AQ7" s="72"/>
      <c r="AR7" s="72"/>
      <c r="AS7" s="72"/>
      <c r="AT7" s="72" t="s">
        <v>7</v>
      </c>
      <c r="AU7" s="72"/>
      <c r="AV7" s="72"/>
      <c r="AW7" s="72"/>
      <c r="AX7" s="72"/>
      <c r="AY7" s="72"/>
      <c r="AZ7" s="72"/>
      <c r="BA7" s="72"/>
      <c r="BB7" s="72" t="s">
        <v>8</v>
      </c>
      <c r="BC7" s="72"/>
      <c r="BD7" s="72"/>
      <c r="BE7" s="72"/>
      <c r="BF7" s="72"/>
      <c r="BG7" s="72"/>
      <c r="BH7" s="72"/>
      <c r="BI7" s="72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3" t="str">
        <f>データ!$I$6</f>
        <v>法非適用</v>
      </c>
      <c r="C8" s="73"/>
      <c r="D8" s="73"/>
      <c r="E8" s="73"/>
      <c r="F8" s="73"/>
      <c r="G8" s="73"/>
      <c r="H8" s="73"/>
      <c r="I8" s="73" t="str">
        <f>データ!$J$6</f>
        <v>水道事業</v>
      </c>
      <c r="J8" s="73"/>
      <c r="K8" s="73"/>
      <c r="L8" s="73"/>
      <c r="M8" s="73"/>
      <c r="N8" s="73"/>
      <c r="O8" s="73"/>
      <c r="P8" s="73" t="str">
        <f>データ!$K$6</f>
        <v>簡易水道事業</v>
      </c>
      <c r="Q8" s="73"/>
      <c r="R8" s="73"/>
      <c r="S8" s="73"/>
      <c r="T8" s="73"/>
      <c r="U8" s="73"/>
      <c r="V8" s="73"/>
      <c r="W8" s="73" t="str">
        <f>データ!$L$6</f>
        <v>D3</v>
      </c>
      <c r="X8" s="73"/>
      <c r="Y8" s="73"/>
      <c r="Z8" s="73"/>
      <c r="AA8" s="73"/>
      <c r="AB8" s="73"/>
      <c r="AC8" s="73"/>
      <c r="AD8" s="74" t="s">
        <v>122</v>
      </c>
      <c r="AE8" s="74"/>
      <c r="AF8" s="74"/>
      <c r="AG8" s="74"/>
      <c r="AH8" s="74"/>
      <c r="AI8" s="74"/>
      <c r="AJ8" s="74"/>
      <c r="AK8" s="2"/>
      <c r="AL8" s="67">
        <f>データ!$R$6</f>
        <v>2913</v>
      </c>
      <c r="AM8" s="67"/>
      <c r="AN8" s="67"/>
      <c r="AO8" s="67"/>
      <c r="AP8" s="67"/>
      <c r="AQ8" s="67"/>
      <c r="AR8" s="67"/>
      <c r="AS8" s="67"/>
      <c r="AT8" s="66">
        <f>データ!$S$6</f>
        <v>234.08</v>
      </c>
      <c r="AU8" s="66"/>
      <c r="AV8" s="66"/>
      <c r="AW8" s="66"/>
      <c r="AX8" s="66"/>
      <c r="AY8" s="66"/>
      <c r="AZ8" s="66"/>
      <c r="BA8" s="66"/>
      <c r="BB8" s="66">
        <f>データ!$T$6</f>
        <v>12.44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2" t="s">
        <v>12</v>
      </c>
      <c r="C9" s="72"/>
      <c r="D9" s="72"/>
      <c r="E9" s="72"/>
      <c r="F9" s="72"/>
      <c r="G9" s="72"/>
      <c r="H9" s="72"/>
      <c r="I9" s="72" t="s">
        <v>13</v>
      </c>
      <c r="J9" s="72"/>
      <c r="K9" s="72"/>
      <c r="L9" s="72"/>
      <c r="M9" s="72"/>
      <c r="N9" s="72"/>
      <c r="O9" s="72"/>
      <c r="P9" s="72" t="s">
        <v>14</v>
      </c>
      <c r="Q9" s="72"/>
      <c r="R9" s="72"/>
      <c r="S9" s="72"/>
      <c r="T9" s="72"/>
      <c r="U9" s="72"/>
      <c r="V9" s="72"/>
      <c r="W9" s="72" t="s">
        <v>15</v>
      </c>
      <c r="X9" s="72"/>
      <c r="Y9" s="72"/>
      <c r="Z9" s="72"/>
      <c r="AA9" s="72"/>
      <c r="AB9" s="72"/>
      <c r="AC9" s="72"/>
      <c r="AD9" s="2"/>
      <c r="AE9" s="2"/>
      <c r="AF9" s="2"/>
      <c r="AG9" s="2"/>
      <c r="AH9" s="4"/>
      <c r="AI9" s="2"/>
      <c r="AJ9" s="2"/>
      <c r="AK9" s="2"/>
      <c r="AL9" s="72" t="s">
        <v>16</v>
      </c>
      <c r="AM9" s="72"/>
      <c r="AN9" s="72"/>
      <c r="AO9" s="72"/>
      <c r="AP9" s="72"/>
      <c r="AQ9" s="72"/>
      <c r="AR9" s="72"/>
      <c r="AS9" s="72"/>
      <c r="AT9" s="72" t="s">
        <v>17</v>
      </c>
      <c r="AU9" s="72"/>
      <c r="AV9" s="72"/>
      <c r="AW9" s="72"/>
      <c r="AX9" s="72"/>
      <c r="AY9" s="72"/>
      <c r="AZ9" s="72"/>
      <c r="BA9" s="72"/>
      <c r="BB9" s="72" t="s">
        <v>18</v>
      </c>
      <c r="BC9" s="72"/>
      <c r="BD9" s="72"/>
      <c r="BE9" s="72"/>
      <c r="BF9" s="72"/>
      <c r="BG9" s="72"/>
      <c r="BH9" s="72"/>
      <c r="BI9" s="72"/>
      <c r="BJ9" s="4"/>
      <c r="BK9" s="4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6"/>
      <c r="D10" s="66"/>
      <c r="E10" s="66"/>
      <c r="F10" s="66"/>
      <c r="G10" s="66"/>
      <c r="H10" s="66"/>
      <c r="I10" s="66" t="str">
        <f>データ!$O$6</f>
        <v>該当数値なし</v>
      </c>
      <c r="J10" s="66"/>
      <c r="K10" s="66"/>
      <c r="L10" s="66"/>
      <c r="M10" s="66"/>
      <c r="N10" s="66"/>
      <c r="O10" s="66"/>
      <c r="P10" s="66">
        <f>データ!$P$6</f>
        <v>97.42</v>
      </c>
      <c r="Q10" s="66"/>
      <c r="R10" s="66"/>
      <c r="S10" s="66"/>
      <c r="T10" s="66"/>
      <c r="U10" s="66"/>
      <c r="V10" s="66"/>
      <c r="W10" s="67">
        <f>データ!$Q$6</f>
        <v>2160</v>
      </c>
      <c r="X10" s="67"/>
      <c r="Y10" s="67"/>
      <c r="Z10" s="67"/>
      <c r="AA10" s="67"/>
      <c r="AB10" s="67"/>
      <c r="AC10" s="67"/>
      <c r="AD10" s="2"/>
      <c r="AE10" s="2"/>
      <c r="AF10" s="2"/>
      <c r="AG10" s="2"/>
      <c r="AH10" s="2"/>
      <c r="AI10" s="2"/>
      <c r="AJ10" s="2"/>
      <c r="AK10" s="2"/>
      <c r="AL10" s="67">
        <f>データ!$U$6</f>
        <v>2799</v>
      </c>
      <c r="AM10" s="67"/>
      <c r="AN10" s="67"/>
      <c r="AO10" s="67"/>
      <c r="AP10" s="67"/>
      <c r="AQ10" s="67"/>
      <c r="AR10" s="67"/>
      <c r="AS10" s="67"/>
      <c r="AT10" s="66">
        <f>データ!$V$6</f>
        <v>1.99</v>
      </c>
      <c r="AU10" s="66"/>
      <c r="AV10" s="66"/>
      <c r="AW10" s="66"/>
      <c r="AX10" s="66"/>
      <c r="AY10" s="66"/>
      <c r="AZ10" s="66"/>
      <c r="BA10" s="66"/>
      <c r="BB10" s="66">
        <f>データ!$W$6</f>
        <v>1406.53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21</v>
      </c>
      <c r="BM10" s="69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15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3" t="s">
        <v>25</v>
      </c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5"/>
    </row>
    <row r="15" spans="1:78" ht="13.5" customHeight="1" x14ac:dyDescent="0.15">
      <c r="A15" s="2"/>
      <c r="B15" s="56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8"/>
      <c r="BK15" s="2"/>
      <c r="BL15" s="46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9" t="s">
        <v>121</v>
      </c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9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9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9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9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9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9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9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9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9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9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9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9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9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9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9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9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9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1"/>
    </row>
    <row r="34" spans="1:78" ht="13.5" customHeight="1" x14ac:dyDescent="0.15">
      <c r="A34" s="2"/>
      <c r="B34" s="17"/>
      <c r="C34" s="55" t="s">
        <v>26</v>
      </c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20"/>
      <c r="R34" s="55" t="s">
        <v>27</v>
      </c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20"/>
      <c r="AG34" s="55" t="s">
        <v>28</v>
      </c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20"/>
      <c r="AV34" s="55" t="s">
        <v>29</v>
      </c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19"/>
      <c r="BK34" s="2"/>
      <c r="BL34" s="49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1"/>
    </row>
    <row r="35" spans="1:78" ht="13.5" customHeight="1" x14ac:dyDescent="0.15">
      <c r="A35" s="2"/>
      <c r="B35" s="17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20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20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20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19"/>
      <c r="BK35" s="2"/>
      <c r="BL35" s="49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9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9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9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9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9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9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9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9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2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3" t="s">
        <v>30</v>
      </c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6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9" t="s">
        <v>120</v>
      </c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9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9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9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9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9"/>
      <c r="BM52" s="50"/>
      <c r="BN52" s="50"/>
      <c r="BO52" s="50"/>
      <c r="BP52" s="50"/>
      <c r="BQ52" s="50"/>
      <c r="BR52" s="50"/>
      <c r="BS52" s="50"/>
      <c r="BT52" s="50"/>
      <c r="BU52" s="50"/>
      <c r="BV52" s="50"/>
      <c r="BW52" s="50"/>
      <c r="BX52" s="50"/>
      <c r="BY52" s="50"/>
      <c r="BZ52" s="5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9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5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9"/>
      <c r="BM54" s="50"/>
      <c r="BN54" s="50"/>
      <c r="BO54" s="50"/>
      <c r="BP54" s="50"/>
      <c r="BQ54" s="50"/>
      <c r="BR54" s="50"/>
      <c r="BS54" s="50"/>
      <c r="BT54" s="50"/>
      <c r="BU54" s="50"/>
      <c r="BV54" s="50"/>
      <c r="BW54" s="50"/>
      <c r="BX54" s="50"/>
      <c r="BY54" s="50"/>
      <c r="BZ54" s="5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9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1"/>
    </row>
    <row r="56" spans="1:78" ht="13.5" customHeight="1" x14ac:dyDescent="0.15">
      <c r="A56" s="2"/>
      <c r="B56" s="17"/>
      <c r="C56" s="55" t="s">
        <v>31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20"/>
      <c r="R56" s="55" t="s">
        <v>32</v>
      </c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20"/>
      <c r="AG56" s="55" t="s">
        <v>33</v>
      </c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20"/>
      <c r="AV56" s="55" t="s">
        <v>34</v>
      </c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19"/>
      <c r="BK56" s="2"/>
      <c r="BL56" s="49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1"/>
    </row>
    <row r="57" spans="1:78" ht="13.5" customHeight="1" x14ac:dyDescent="0.15">
      <c r="A57" s="2"/>
      <c r="B57" s="17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20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20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20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19"/>
      <c r="BK57" s="2"/>
      <c r="BL57" s="49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9"/>
      <c r="BM58" s="50"/>
      <c r="BN58" s="50"/>
      <c r="BO58" s="50"/>
      <c r="BP58" s="50"/>
      <c r="BQ58" s="50"/>
      <c r="BR58" s="50"/>
      <c r="BS58" s="50"/>
      <c r="BT58" s="50"/>
      <c r="BU58" s="50"/>
      <c r="BV58" s="50"/>
      <c r="BW58" s="50"/>
      <c r="BX58" s="50"/>
      <c r="BY58" s="50"/>
      <c r="BZ58" s="5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9"/>
      <c r="BM59" s="50"/>
      <c r="BN59" s="50"/>
      <c r="BO59" s="50"/>
      <c r="BP59" s="50"/>
      <c r="BQ59" s="50"/>
      <c r="BR59" s="50"/>
      <c r="BS59" s="50"/>
      <c r="BT59" s="50"/>
      <c r="BU59" s="50"/>
      <c r="BV59" s="50"/>
      <c r="BW59" s="50"/>
      <c r="BX59" s="50"/>
      <c r="BY59" s="50"/>
      <c r="BZ59" s="51"/>
    </row>
    <row r="60" spans="1:78" ht="13.5" customHeight="1" x14ac:dyDescent="0.15">
      <c r="A60" s="2"/>
      <c r="B60" s="56" t="s">
        <v>35</v>
      </c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8"/>
      <c r="BK60" s="2"/>
      <c r="BL60" s="49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1"/>
    </row>
    <row r="61" spans="1:78" ht="13.5" customHeight="1" x14ac:dyDescent="0.15">
      <c r="A61" s="2"/>
      <c r="B61" s="56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8"/>
      <c r="BK61" s="2"/>
      <c r="BL61" s="49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9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2"/>
      <c r="BM63" s="53"/>
      <c r="BN63" s="53"/>
      <c r="BO63" s="53"/>
      <c r="BP63" s="53"/>
      <c r="BQ63" s="53"/>
      <c r="BR63" s="53"/>
      <c r="BS63" s="53"/>
      <c r="BT63" s="53"/>
      <c r="BU63" s="53"/>
      <c r="BV63" s="53"/>
      <c r="BW63" s="53"/>
      <c r="BX63" s="53"/>
      <c r="BY63" s="53"/>
      <c r="BZ63" s="5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3" t="s">
        <v>36</v>
      </c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6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9" t="s">
        <v>119</v>
      </c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9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9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9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9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9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9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9"/>
      <c r="BM73" s="50"/>
      <c r="BN73" s="50"/>
      <c r="BO73" s="50"/>
      <c r="BP73" s="50"/>
      <c r="BQ73" s="50"/>
      <c r="BR73" s="50"/>
      <c r="BS73" s="50"/>
      <c r="BT73" s="50"/>
      <c r="BU73" s="50"/>
      <c r="BV73" s="50"/>
      <c r="BW73" s="50"/>
      <c r="BX73" s="50"/>
      <c r="BY73" s="50"/>
      <c r="BZ73" s="5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9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9"/>
      <c r="BM75" s="50"/>
      <c r="BN75" s="50"/>
      <c r="BO75" s="50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9"/>
      <c r="BM76" s="50"/>
      <c r="BN76" s="50"/>
      <c r="BO76" s="50"/>
      <c r="BP76" s="50"/>
      <c r="BQ76" s="50"/>
      <c r="BR76" s="50"/>
      <c r="BS76" s="50"/>
      <c r="BT76" s="50"/>
      <c r="BU76" s="50"/>
      <c r="BV76" s="50"/>
      <c r="BW76" s="50"/>
      <c r="BX76" s="50"/>
      <c r="BY76" s="50"/>
      <c r="BZ76" s="5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9"/>
      <c r="BM77" s="50"/>
      <c r="BN77" s="50"/>
      <c r="BO77" s="50"/>
      <c r="BP77" s="50"/>
      <c r="BQ77" s="50"/>
      <c r="BR77" s="50"/>
      <c r="BS77" s="50"/>
      <c r="BT77" s="50"/>
      <c r="BU77" s="50"/>
      <c r="BV77" s="50"/>
      <c r="BW77" s="50"/>
      <c r="BX77" s="50"/>
      <c r="BY77" s="50"/>
      <c r="BZ77" s="5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9"/>
      <c r="BM78" s="50"/>
      <c r="BN78" s="50"/>
      <c r="BO78" s="50"/>
      <c r="BP78" s="50"/>
      <c r="BQ78" s="50"/>
      <c r="BR78" s="50"/>
      <c r="BS78" s="50"/>
      <c r="BT78" s="50"/>
      <c r="BU78" s="50"/>
      <c r="BV78" s="50"/>
      <c r="BW78" s="50"/>
      <c r="BX78" s="50"/>
      <c r="BY78" s="50"/>
      <c r="BZ78" s="51"/>
    </row>
    <row r="79" spans="1:78" ht="13.5" customHeight="1" x14ac:dyDescent="0.15">
      <c r="A79" s="2"/>
      <c r="B79" s="17"/>
      <c r="C79" s="55" t="s">
        <v>37</v>
      </c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20"/>
      <c r="V79" s="20"/>
      <c r="W79" s="55" t="s">
        <v>38</v>
      </c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20"/>
      <c r="AP79" s="20"/>
      <c r="AQ79" s="55" t="s">
        <v>39</v>
      </c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18"/>
      <c r="BJ79" s="19"/>
      <c r="BK79" s="2"/>
      <c r="BL79" s="49"/>
      <c r="BM79" s="50"/>
      <c r="BN79" s="50"/>
      <c r="BO79" s="50"/>
      <c r="BP79" s="50"/>
      <c r="BQ79" s="50"/>
      <c r="BR79" s="50"/>
      <c r="BS79" s="50"/>
      <c r="BT79" s="50"/>
      <c r="BU79" s="50"/>
      <c r="BV79" s="50"/>
      <c r="BW79" s="50"/>
      <c r="BX79" s="50"/>
      <c r="BY79" s="50"/>
      <c r="BZ79" s="51"/>
    </row>
    <row r="80" spans="1:78" ht="13.5" customHeight="1" x14ac:dyDescent="0.15">
      <c r="A80" s="2"/>
      <c r="B80" s="17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20"/>
      <c r="V80" s="20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20"/>
      <c r="AP80" s="20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18"/>
      <c r="BJ80" s="19"/>
      <c r="BK80" s="2"/>
      <c r="BL80" s="49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9"/>
      <c r="BM81" s="50"/>
      <c r="BN81" s="50"/>
      <c r="BO81" s="50"/>
      <c r="BP81" s="50"/>
      <c r="BQ81" s="50"/>
      <c r="BR81" s="50"/>
      <c r="BS81" s="50"/>
      <c r="BT81" s="50"/>
      <c r="BU81" s="50"/>
      <c r="BV81" s="50"/>
      <c r="BW81" s="50"/>
      <c r="BX81" s="50"/>
      <c r="BY81" s="50"/>
      <c r="BZ81" s="5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2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4"/>
    </row>
    <row r="83" spans="1:78" x14ac:dyDescent="0.15">
      <c r="C83" s="26" t="s">
        <v>40</v>
      </c>
    </row>
    <row r="84" spans="1:78" hidden="1" x14ac:dyDescent="0.15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 x14ac:dyDescent="0.15">
      <c r="B85" s="27"/>
      <c r="C85" s="27"/>
      <c r="D85" s="27"/>
      <c r="E85" s="27" t="str">
        <f>データ!AH6</f>
        <v>【76.78】</v>
      </c>
      <c r="F85" s="27" t="s">
        <v>53</v>
      </c>
      <c r="G85" s="27" t="s">
        <v>53</v>
      </c>
      <c r="H85" s="27" t="str">
        <f>データ!BO6</f>
        <v>【1,280.76】</v>
      </c>
      <c r="I85" s="27" t="str">
        <f>データ!BZ6</f>
        <v>【53.06】</v>
      </c>
      <c r="J85" s="27" t="str">
        <f>データ!CK6</f>
        <v>【314.83】</v>
      </c>
      <c r="K85" s="27" t="str">
        <f>データ!CV6</f>
        <v>【56.28】</v>
      </c>
      <c r="L85" s="27" t="str">
        <f>データ!DG6</f>
        <v>【74.94】</v>
      </c>
      <c r="M85" s="27" t="s">
        <v>53</v>
      </c>
      <c r="N85" s="27" t="s">
        <v>53</v>
      </c>
      <c r="O85" s="27" t="str">
        <f>データ!EN6</f>
        <v>【0.59】</v>
      </c>
    </row>
  </sheetData>
  <sheetProtection password="B319" sheet="1" objects="1" scenarios="1" formatCells="0" formatColumns="0" formatRows="0"/>
  <mergeCells count="55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4" x14ac:dyDescent="0.15">
      <c r="A1" s="3" t="s">
        <v>54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55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56</v>
      </c>
      <c r="B3" s="30" t="s">
        <v>57</v>
      </c>
      <c r="C3" s="30" t="s">
        <v>58</v>
      </c>
      <c r="D3" s="30" t="s">
        <v>59</v>
      </c>
      <c r="E3" s="30" t="s">
        <v>60</v>
      </c>
      <c r="F3" s="30" t="s">
        <v>61</v>
      </c>
      <c r="G3" s="30" t="s">
        <v>62</v>
      </c>
      <c r="H3" s="78" t="s">
        <v>63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80"/>
      <c r="X3" s="84" t="s">
        <v>64</v>
      </c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 t="s">
        <v>65</v>
      </c>
      <c r="DI3" s="77"/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</row>
    <row r="4" spans="1:144" x14ac:dyDescent="0.15">
      <c r="A4" s="29" t="s">
        <v>66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3"/>
      <c r="X4" s="77" t="s">
        <v>67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 t="s">
        <v>68</v>
      </c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 t="s">
        <v>69</v>
      </c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 t="s">
        <v>70</v>
      </c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 t="s">
        <v>71</v>
      </c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 t="s">
        <v>72</v>
      </c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 t="s">
        <v>73</v>
      </c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 t="s">
        <v>74</v>
      </c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 t="s">
        <v>75</v>
      </c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 t="s">
        <v>76</v>
      </c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 t="s">
        <v>77</v>
      </c>
      <c r="EE4" s="77"/>
      <c r="EF4" s="77"/>
      <c r="EG4" s="77"/>
      <c r="EH4" s="77"/>
      <c r="EI4" s="77"/>
      <c r="EJ4" s="77"/>
      <c r="EK4" s="77"/>
      <c r="EL4" s="77"/>
      <c r="EM4" s="77"/>
      <c r="EN4" s="77"/>
    </row>
    <row r="5" spans="1:144" x14ac:dyDescent="0.15">
      <c r="A5" s="29" t="s">
        <v>78</v>
      </c>
      <c r="B5" s="32"/>
      <c r="C5" s="32"/>
      <c r="D5" s="32"/>
      <c r="E5" s="32"/>
      <c r="F5" s="32"/>
      <c r="G5" s="32"/>
      <c r="H5" s="33" t="s">
        <v>79</v>
      </c>
      <c r="I5" s="33" t="s">
        <v>80</v>
      </c>
      <c r="J5" s="33" t="s">
        <v>81</v>
      </c>
      <c r="K5" s="33" t="s">
        <v>82</v>
      </c>
      <c r="L5" s="33" t="s">
        <v>83</v>
      </c>
      <c r="M5" s="33" t="s">
        <v>84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41</v>
      </c>
      <c r="AI5" s="33" t="s">
        <v>95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95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95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95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95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95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95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95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95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95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</row>
    <row r="6" spans="1:144" s="37" customFormat="1" x14ac:dyDescent="0.15">
      <c r="A6" s="29" t="s">
        <v>106</v>
      </c>
      <c r="B6" s="34">
        <f>B7</f>
        <v>2016</v>
      </c>
      <c r="C6" s="34">
        <f t="shared" ref="C6:W6" si="3">C7</f>
        <v>74021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福島県　北塩原村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D3</v>
      </c>
      <c r="M6" s="34">
        <f t="shared" si="3"/>
        <v>0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97.42</v>
      </c>
      <c r="Q6" s="35">
        <f t="shared" si="3"/>
        <v>2160</v>
      </c>
      <c r="R6" s="35">
        <f t="shared" si="3"/>
        <v>2913</v>
      </c>
      <c r="S6" s="35">
        <f t="shared" si="3"/>
        <v>234.08</v>
      </c>
      <c r="T6" s="35">
        <f t="shared" si="3"/>
        <v>12.44</v>
      </c>
      <c r="U6" s="35">
        <f t="shared" si="3"/>
        <v>2799</v>
      </c>
      <c r="V6" s="35">
        <f t="shared" si="3"/>
        <v>1.99</v>
      </c>
      <c r="W6" s="35">
        <f t="shared" si="3"/>
        <v>1406.53</v>
      </c>
      <c r="X6" s="36">
        <f>IF(X7="",NA(),X7)</f>
        <v>74.14</v>
      </c>
      <c r="Y6" s="36">
        <f t="shared" ref="Y6:AG6" si="4">IF(Y7="",NA(),Y7)</f>
        <v>75.88</v>
      </c>
      <c r="Z6" s="36">
        <f t="shared" si="4"/>
        <v>88.25</v>
      </c>
      <c r="AA6" s="36">
        <f t="shared" si="4"/>
        <v>83.54</v>
      </c>
      <c r="AB6" s="36">
        <f t="shared" si="4"/>
        <v>88.78</v>
      </c>
      <c r="AC6" s="36">
        <f t="shared" si="4"/>
        <v>74.52</v>
      </c>
      <c r="AD6" s="36">
        <f t="shared" si="4"/>
        <v>76.09</v>
      </c>
      <c r="AE6" s="36">
        <f t="shared" si="4"/>
        <v>75.87</v>
      </c>
      <c r="AF6" s="36">
        <f t="shared" si="4"/>
        <v>76.27</v>
      </c>
      <c r="AG6" s="36">
        <f t="shared" si="4"/>
        <v>77.56</v>
      </c>
      <c r="AH6" s="35" t="str">
        <f>IF(AH7="","",IF(AH7="-","【-】","【"&amp;SUBSTITUTE(TEXT(AH7,"#,##0.00"),"-","△")&amp;"】"))</f>
        <v>【76.78】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1206.98</v>
      </c>
      <c r="BF6" s="36">
        <f t="shared" ref="BF6:BN6" si="7">IF(BF7="",NA(),BF7)</f>
        <v>1205.9100000000001</v>
      </c>
      <c r="BG6" s="36">
        <f t="shared" si="7"/>
        <v>1274.48</v>
      </c>
      <c r="BH6" s="36">
        <f t="shared" si="7"/>
        <v>1231.48</v>
      </c>
      <c r="BI6" s="36">
        <f t="shared" si="7"/>
        <v>1264.5999999999999</v>
      </c>
      <c r="BJ6" s="36">
        <f t="shared" si="7"/>
        <v>1108.26</v>
      </c>
      <c r="BK6" s="36">
        <f t="shared" si="7"/>
        <v>1113.76</v>
      </c>
      <c r="BL6" s="36">
        <f t="shared" si="7"/>
        <v>1125.69</v>
      </c>
      <c r="BM6" s="36">
        <f t="shared" si="7"/>
        <v>1134.67</v>
      </c>
      <c r="BN6" s="36">
        <f t="shared" si="7"/>
        <v>1144.79</v>
      </c>
      <c r="BO6" s="35" t="str">
        <f>IF(BO7="","",IF(BO7="-","【-】","【"&amp;SUBSTITUTE(TEXT(BO7,"#,##0.00"),"-","△")&amp;"】"))</f>
        <v>【1,280.76】</v>
      </c>
      <c r="BP6" s="36">
        <f>IF(BP7="",NA(),BP7)</f>
        <v>61.29</v>
      </c>
      <c r="BQ6" s="36">
        <f t="shared" ref="BQ6:BY6" si="8">IF(BQ7="",NA(),BQ7)</f>
        <v>61.54</v>
      </c>
      <c r="BR6" s="36">
        <f t="shared" si="8"/>
        <v>60.23</v>
      </c>
      <c r="BS6" s="36">
        <f t="shared" si="8"/>
        <v>56.45</v>
      </c>
      <c r="BT6" s="36">
        <f t="shared" si="8"/>
        <v>51.13</v>
      </c>
      <c r="BU6" s="36">
        <f t="shared" si="8"/>
        <v>19.77</v>
      </c>
      <c r="BV6" s="36">
        <f t="shared" si="8"/>
        <v>34.25</v>
      </c>
      <c r="BW6" s="36">
        <f t="shared" si="8"/>
        <v>46.48</v>
      </c>
      <c r="BX6" s="36">
        <f t="shared" si="8"/>
        <v>40.6</v>
      </c>
      <c r="BY6" s="36">
        <f t="shared" si="8"/>
        <v>56.04</v>
      </c>
      <c r="BZ6" s="35" t="str">
        <f>IF(BZ7="","",IF(BZ7="-","【-】","【"&amp;SUBSTITUTE(TEXT(BZ7,"#,##0.00"),"-","△")&amp;"】"))</f>
        <v>【53.06】</v>
      </c>
      <c r="CA6" s="36">
        <f>IF(CA7="",NA(),CA7)</f>
        <v>196.88</v>
      </c>
      <c r="CB6" s="36">
        <f t="shared" ref="CB6:CJ6" si="9">IF(CB7="",NA(),CB7)</f>
        <v>201.8</v>
      </c>
      <c r="CC6" s="36">
        <f t="shared" si="9"/>
        <v>206.42</v>
      </c>
      <c r="CD6" s="36">
        <f t="shared" si="9"/>
        <v>207.31</v>
      </c>
      <c r="CE6" s="36">
        <f t="shared" si="9"/>
        <v>240.66</v>
      </c>
      <c r="CF6" s="36">
        <f t="shared" si="9"/>
        <v>878.73</v>
      </c>
      <c r="CG6" s="36">
        <f t="shared" si="9"/>
        <v>501.18</v>
      </c>
      <c r="CH6" s="36">
        <f t="shared" si="9"/>
        <v>376.61</v>
      </c>
      <c r="CI6" s="36">
        <f t="shared" si="9"/>
        <v>440.03</v>
      </c>
      <c r="CJ6" s="36">
        <f t="shared" si="9"/>
        <v>304.35000000000002</v>
      </c>
      <c r="CK6" s="35" t="str">
        <f>IF(CK7="","",IF(CK7="-","【-】","【"&amp;SUBSTITUTE(TEXT(CK7,"#,##0.00"),"-","△")&amp;"】"))</f>
        <v>【314.83】</v>
      </c>
      <c r="CL6" s="36">
        <f>IF(CL7="",NA(),CL7)</f>
        <v>53.78</v>
      </c>
      <c r="CM6" s="36">
        <f t="shared" ref="CM6:CU6" si="10">IF(CM7="",NA(),CM7)</f>
        <v>56.39</v>
      </c>
      <c r="CN6" s="36">
        <f t="shared" si="10"/>
        <v>54.01</v>
      </c>
      <c r="CO6" s="36">
        <f t="shared" si="10"/>
        <v>53.62</v>
      </c>
      <c r="CP6" s="36">
        <f t="shared" si="10"/>
        <v>50.25</v>
      </c>
      <c r="CQ6" s="36">
        <f t="shared" si="10"/>
        <v>57.17</v>
      </c>
      <c r="CR6" s="36">
        <f t="shared" si="10"/>
        <v>57.55</v>
      </c>
      <c r="CS6" s="36">
        <f t="shared" si="10"/>
        <v>57.43</v>
      </c>
      <c r="CT6" s="36">
        <f t="shared" si="10"/>
        <v>57.29</v>
      </c>
      <c r="CU6" s="36">
        <f t="shared" si="10"/>
        <v>55.9</v>
      </c>
      <c r="CV6" s="35" t="str">
        <f>IF(CV7="","",IF(CV7="-","【-】","【"&amp;SUBSTITUTE(TEXT(CV7,"#,##0.00"),"-","△")&amp;"】"))</f>
        <v>【56.28】</v>
      </c>
      <c r="CW6" s="36">
        <f>IF(CW7="",NA(),CW7)</f>
        <v>73.17</v>
      </c>
      <c r="CX6" s="36">
        <f t="shared" ref="CX6:DF6" si="11">IF(CX7="",NA(),CX7)</f>
        <v>69.31</v>
      </c>
      <c r="CY6" s="36">
        <f t="shared" si="11"/>
        <v>68.010000000000005</v>
      </c>
      <c r="CZ6" s="36">
        <f t="shared" si="11"/>
        <v>72.19</v>
      </c>
      <c r="DA6" s="36">
        <f t="shared" si="11"/>
        <v>70.680000000000007</v>
      </c>
      <c r="DB6" s="36">
        <f t="shared" si="11"/>
        <v>74.94</v>
      </c>
      <c r="DC6" s="36">
        <f t="shared" si="11"/>
        <v>74.14</v>
      </c>
      <c r="DD6" s="36">
        <f t="shared" si="11"/>
        <v>73.83</v>
      </c>
      <c r="DE6" s="36">
        <f t="shared" si="11"/>
        <v>73.69</v>
      </c>
      <c r="DF6" s="36">
        <f t="shared" si="11"/>
        <v>73.28</v>
      </c>
      <c r="DG6" s="35" t="str">
        <f>IF(DG7="","",IF(DG7="-","【-】","【"&amp;SUBSTITUTE(TEXT(DG7,"#,##0.00"),"-","△")&amp;"】"))</f>
        <v>【74.94】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6">
        <f>IF(ED7="",NA(),ED7)</f>
        <v>1.81</v>
      </c>
      <c r="EE6" s="36">
        <f t="shared" ref="EE6:EM6" si="14">IF(EE7="",NA(),EE7)</f>
        <v>2.0699999999999998</v>
      </c>
      <c r="EF6" s="36">
        <f t="shared" si="14"/>
        <v>2.48</v>
      </c>
      <c r="EG6" s="36">
        <f t="shared" si="14"/>
        <v>1.03</v>
      </c>
      <c r="EH6" s="36">
        <f t="shared" si="14"/>
        <v>1.04</v>
      </c>
      <c r="EI6" s="36">
        <f t="shared" si="14"/>
        <v>0.46</v>
      </c>
      <c r="EJ6" s="36">
        <f t="shared" si="14"/>
        <v>0.8</v>
      </c>
      <c r="EK6" s="36">
        <f t="shared" si="14"/>
        <v>0.69</v>
      </c>
      <c r="EL6" s="36">
        <f t="shared" si="14"/>
        <v>0.65</v>
      </c>
      <c r="EM6" s="36">
        <f t="shared" si="14"/>
        <v>0.53</v>
      </c>
      <c r="EN6" s="35" t="str">
        <f>IF(EN7="","",IF(EN7="-","【-】","【"&amp;SUBSTITUTE(TEXT(EN7,"#,##0.00"),"-","△")&amp;"】"))</f>
        <v>【0.59】</v>
      </c>
    </row>
    <row r="7" spans="1:144" s="37" customFormat="1" x14ac:dyDescent="0.15">
      <c r="A7" s="29"/>
      <c r="B7" s="38">
        <v>2016</v>
      </c>
      <c r="C7" s="38">
        <v>74021</v>
      </c>
      <c r="D7" s="38">
        <v>47</v>
      </c>
      <c r="E7" s="38">
        <v>1</v>
      </c>
      <c r="F7" s="38">
        <v>0</v>
      </c>
      <c r="G7" s="38">
        <v>0</v>
      </c>
      <c r="H7" s="38" t="s">
        <v>107</v>
      </c>
      <c r="I7" s="38" t="s">
        <v>108</v>
      </c>
      <c r="J7" s="38" t="s">
        <v>109</v>
      </c>
      <c r="K7" s="38" t="s">
        <v>110</v>
      </c>
      <c r="L7" s="38" t="s">
        <v>111</v>
      </c>
      <c r="M7" s="38"/>
      <c r="N7" s="39" t="s">
        <v>112</v>
      </c>
      <c r="O7" s="39" t="s">
        <v>113</v>
      </c>
      <c r="P7" s="39">
        <v>97.42</v>
      </c>
      <c r="Q7" s="39">
        <v>2160</v>
      </c>
      <c r="R7" s="39">
        <v>2913</v>
      </c>
      <c r="S7" s="39">
        <v>234.08</v>
      </c>
      <c r="T7" s="39">
        <v>12.44</v>
      </c>
      <c r="U7" s="39">
        <v>2799</v>
      </c>
      <c r="V7" s="39">
        <v>1.99</v>
      </c>
      <c r="W7" s="39">
        <v>1406.53</v>
      </c>
      <c r="X7" s="39">
        <v>74.14</v>
      </c>
      <c r="Y7" s="39">
        <v>75.88</v>
      </c>
      <c r="Z7" s="39">
        <v>88.25</v>
      </c>
      <c r="AA7" s="39">
        <v>83.54</v>
      </c>
      <c r="AB7" s="39">
        <v>88.78</v>
      </c>
      <c r="AC7" s="39">
        <v>74.52</v>
      </c>
      <c r="AD7" s="39">
        <v>76.09</v>
      </c>
      <c r="AE7" s="39">
        <v>75.87</v>
      </c>
      <c r="AF7" s="39">
        <v>76.27</v>
      </c>
      <c r="AG7" s="39">
        <v>77.56</v>
      </c>
      <c r="AH7" s="39">
        <v>76.78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1206.98</v>
      </c>
      <c r="BF7" s="39">
        <v>1205.9100000000001</v>
      </c>
      <c r="BG7" s="39">
        <v>1274.48</v>
      </c>
      <c r="BH7" s="39">
        <v>1231.48</v>
      </c>
      <c r="BI7" s="39">
        <v>1264.5999999999999</v>
      </c>
      <c r="BJ7" s="39">
        <v>1108.26</v>
      </c>
      <c r="BK7" s="39">
        <v>1113.76</v>
      </c>
      <c r="BL7" s="39">
        <v>1125.69</v>
      </c>
      <c r="BM7" s="39">
        <v>1134.67</v>
      </c>
      <c r="BN7" s="39">
        <v>1144.79</v>
      </c>
      <c r="BO7" s="39">
        <v>1280.76</v>
      </c>
      <c r="BP7" s="39">
        <v>61.29</v>
      </c>
      <c r="BQ7" s="39">
        <v>61.54</v>
      </c>
      <c r="BR7" s="39">
        <v>60.23</v>
      </c>
      <c r="BS7" s="39">
        <v>56.45</v>
      </c>
      <c r="BT7" s="39">
        <v>51.13</v>
      </c>
      <c r="BU7" s="39">
        <v>19.77</v>
      </c>
      <c r="BV7" s="39">
        <v>34.25</v>
      </c>
      <c r="BW7" s="39">
        <v>46.48</v>
      </c>
      <c r="BX7" s="39">
        <v>40.6</v>
      </c>
      <c r="BY7" s="39">
        <v>56.04</v>
      </c>
      <c r="BZ7" s="39">
        <v>53.06</v>
      </c>
      <c r="CA7" s="39">
        <v>196.88</v>
      </c>
      <c r="CB7" s="39">
        <v>201.8</v>
      </c>
      <c r="CC7" s="39">
        <v>206.42</v>
      </c>
      <c r="CD7" s="39">
        <v>207.31</v>
      </c>
      <c r="CE7" s="39">
        <v>240.66</v>
      </c>
      <c r="CF7" s="39">
        <v>878.73</v>
      </c>
      <c r="CG7" s="39">
        <v>501.18</v>
      </c>
      <c r="CH7" s="39">
        <v>376.61</v>
      </c>
      <c r="CI7" s="39">
        <v>440.03</v>
      </c>
      <c r="CJ7" s="39">
        <v>304.35000000000002</v>
      </c>
      <c r="CK7" s="39">
        <v>314.83</v>
      </c>
      <c r="CL7" s="39">
        <v>53.78</v>
      </c>
      <c r="CM7" s="39">
        <v>56.39</v>
      </c>
      <c r="CN7" s="39">
        <v>54.01</v>
      </c>
      <c r="CO7" s="39">
        <v>53.62</v>
      </c>
      <c r="CP7" s="39">
        <v>50.25</v>
      </c>
      <c r="CQ7" s="39">
        <v>57.17</v>
      </c>
      <c r="CR7" s="39">
        <v>57.55</v>
      </c>
      <c r="CS7" s="39">
        <v>57.43</v>
      </c>
      <c r="CT7" s="39">
        <v>57.29</v>
      </c>
      <c r="CU7" s="39">
        <v>55.9</v>
      </c>
      <c r="CV7" s="39">
        <v>56.28</v>
      </c>
      <c r="CW7" s="39">
        <v>73.17</v>
      </c>
      <c r="CX7" s="39">
        <v>69.31</v>
      </c>
      <c r="CY7" s="39">
        <v>68.010000000000005</v>
      </c>
      <c r="CZ7" s="39">
        <v>72.19</v>
      </c>
      <c r="DA7" s="39">
        <v>70.680000000000007</v>
      </c>
      <c r="DB7" s="39">
        <v>74.94</v>
      </c>
      <c r="DC7" s="39">
        <v>74.14</v>
      </c>
      <c r="DD7" s="39">
        <v>73.83</v>
      </c>
      <c r="DE7" s="39">
        <v>73.69</v>
      </c>
      <c r="DF7" s="39">
        <v>73.28</v>
      </c>
      <c r="DG7" s="39">
        <v>74.94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1.81</v>
      </c>
      <c r="EE7" s="39">
        <v>2.0699999999999998</v>
      </c>
      <c r="EF7" s="39">
        <v>2.48</v>
      </c>
      <c r="EG7" s="39">
        <v>1.03</v>
      </c>
      <c r="EH7" s="39">
        <v>1.04</v>
      </c>
      <c r="EI7" s="39">
        <v>0.46</v>
      </c>
      <c r="EJ7" s="39">
        <v>0.8</v>
      </c>
      <c r="EK7" s="39">
        <v>0.69</v>
      </c>
      <c r="EL7" s="39">
        <v>0.65</v>
      </c>
      <c r="EM7" s="39">
        <v>0.53</v>
      </c>
      <c r="EN7" s="39">
        <v>0.59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57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2018-02-26T04:27:20Z</dcterms:modified>
</cp:coreProperties>
</file>