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0490" windowHeight="880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K85" i="4"/>
  <c r="J85" i="4"/>
  <c r="G85" i="4"/>
  <c r="F85" i="4"/>
  <c r="BB10" i="4"/>
  <c r="AT10" i="4"/>
  <c r="AL10" i="4"/>
  <c r="W10" i="4"/>
  <c r="P10" i="4"/>
  <c r="I10" i="4"/>
  <c r="BB8" i="4"/>
  <c r="AT8" i="4"/>
  <c r="AL8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<sst xmlns="http://schemas.openxmlformats.org/spreadsheetml/2006/main" count="232" uniqueCount="120">
  <si>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</si>
  <si>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</si>
  <si>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</si>
  <si>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</si>
  <si>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</si>
  <si>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</si>
  <si>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</si>
  <si>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</si>
  <si>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</si>
  <si>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</si>
  <si>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</si>
  <si>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</si>
  <si>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</si>
  <si>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</si>
  <si>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</si>
  <si>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</si>
  <si>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</si>
  <si>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</si>
  <si>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</si>
  <si>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</si>
  <si>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</si>
  <si>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</si>
  <si>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</si>
  <si>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</si>
  <si>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</si>
  <si>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</si>
  <si>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</si>
  <si>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</si>
  <si>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</si>
  <si>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</si>
  <si>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</si>
  <si>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</si>
  <si>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</si>
  <si>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</si>
  <si>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</si>
  <si>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</si>
  <si>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</si>
  <si>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</si>
  <si>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</si>
  <si>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</si>
  <si>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</si>
  <si>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</si>
  <si>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</si>
  <si>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</si>
  <si>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</si>
  <si>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</si>
  <si>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</si>
  <si>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</si>
  <si>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</si>
  <si>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</si>
  <si>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</si>
  <si>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</si>
  <si>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</si>
  <si>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</si>
  <si>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</si>
  <si>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</si>
  <si>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</si>
  <si>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</si>
  <si>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</si>
  <si>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</si>
  <si>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</si>
  <si>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</si>
  <si>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</si>
  <si>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</si>
  <si>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</si>
  <si>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</si>
  <si>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</si>
  <si>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</si>
  <si>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</si>
  <si>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</si>
  <si>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</si>
  <si>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</si>
  <si>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</si>
  <si>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</si>
  <si>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</si>
  <si>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</si>
  <si>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</si>
  <si>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</si>
  <si>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</si>
  <si>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</si>
  <si>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</si>
  <si>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</si>
  <si>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</si>
  <si>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</si>
  <si>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</si>
  <si>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</si>
  <si>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</si>
  <si>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</si>
  <si>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</si>
  <si>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</si>
  <si>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</si>
  <si>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</si>
  <si>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</si>
  <si>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</si>
  <si>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</si>
  <si>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</si>
  <si>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</si>
  <si>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</si>
  <si>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</si>
  <si>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</si>
  <si>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</si>
  <si>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</si>
  <si>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</si>
  <si>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</si>
  <si>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</si>
  <si>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本宮市</t>
  </si>
  <si>
    <t>法適用</t>
  </si>
  <si>
    <t>水道事業</t>
  </si>
  <si>
    <t>末端給水事業</t>
  </si>
  <si>
    <t>A5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</si>
  <si>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</si>
  <si>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</si>
  <si>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</si>
  <si>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</si>
  <si>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</si>
  <si>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</si>
  <si>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 xml:space="preserve">　経常収支比率及び料金回収率については１００％を上回っており、類似団体平均値も上回っているが、更なる費用節減に努める必要がある。 </t>
    <rPh sb="1" eb="3">
      <t>ケイジョウ</t>
    </rPh>
    <rPh sb="3" eb="5">
      <t>シュウシ</t>
    </rPh>
    <rPh sb="5" eb="7">
      <t>ヒリツ</t>
    </rPh>
    <rPh sb="7" eb="8">
      <t>オヨ</t>
    </rPh>
    <rPh sb="9" eb="11">
      <t>リョウキン</t>
    </rPh>
    <rPh sb="11" eb="13">
      <t>カイシュウ</t>
    </rPh>
    <rPh sb="13" eb="14">
      <t>リツ</t>
    </rPh>
    <rPh sb="24" eb="26">
      <t>ウワマワ</t>
    </rPh>
    <rPh sb="31" eb="33">
      <t>ルイジ</t>
    </rPh>
    <rPh sb="33" eb="35">
      <t>ダンタイ</t>
    </rPh>
    <rPh sb="35" eb="37">
      <t>ヘイキン</t>
    </rPh>
    <rPh sb="37" eb="38">
      <t>チ</t>
    </rPh>
    <rPh sb="39" eb="41">
      <t>ウワマワ</t>
    </rPh>
    <rPh sb="47" eb="48">
      <t>サラ</t>
    </rPh>
    <rPh sb="50" eb="52">
      <t>ヒヨウ</t>
    </rPh>
    <rPh sb="52" eb="54">
      <t>セツゲン</t>
    </rPh>
    <rPh sb="55" eb="56">
      <t>ツト</t>
    </rPh>
    <rPh sb="58" eb="60">
      <t>ヒツヨウ</t>
    </rPh>
    <phoneticPr fontId="4"/>
  </si>
  <si>
    <t>　有形固定資産減価償却率については年々上昇しており、計画的な施設更新を進めていく。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7" eb="19">
      <t>ネンネン</t>
    </rPh>
    <rPh sb="19" eb="21">
      <t>ジョウショウ</t>
    </rPh>
    <rPh sb="26" eb="29">
      <t>ケイカクテキ</t>
    </rPh>
    <rPh sb="30" eb="32">
      <t>シセツ</t>
    </rPh>
    <rPh sb="32" eb="34">
      <t>コウシン</t>
    </rPh>
    <rPh sb="35" eb="36">
      <t>スス</t>
    </rPh>
    <phoneticPr fontId="4"/>
  </si>
  <si>
    <t>　今後、少子高齢化や節水機器の普及などにより、水需要の増加が見込まれない中で、老朽施設の更新に多額の費用が見込まれることから、不断の経営努力を進めなければならない。</t>
    <rPh sb="1" eb="3">
      <t>コンゴ</t>
    </rPh>
    <rPh sb="4" eb="6">
      <t>ショウシ</t>
    </rPh>
    <rPh sb="6" eb="9">
      <t>コウレイカ</t>
    </rPh>
    <rPh sb="10" eb="12">
      <t>セッスイ</t>
    </rPh>
    <rPh sb="12" eb="14">
      <t>キキ</t>
    </rPh>
    <rPh sb="15" eb="17">
      <t>フキュウ</t>
    </rPh>
    <rPh sb="23" eb="24">
      <t>ミズ</t>
    </rPh>
    <rPh sb="24" eb="26">
      <t>ジュヨウ</t>
    </rPh>
    <rPh sb="27" eb="29">
      <t>ゾウカ</t>
    </rPh>
    <rPh sb="30" eb="32">
      <t>ミコ</t>
    </rPh>
    <rPh sb="36" eb="37">
      <t>ナカ</t>
    </rPh>
    <rPh sb="39" eb="41">
      <t>ロウキュウ</t>
    </rPh>
    <rPh sb="41" eb="43">
      <t>シセツ</t>
    </rPh>
    <rPh sb="44" eb="46">
      <t>コウシン</t>
    </rPh>
    <rPh sb="47" eb="49">
      <t>タガク</t>
    </rPh>
    <rPh sb="50" eb="52">
      <t>ヒヨウ</t>
    </rPh>
    <rPh sb="53" eb="55">
      <t>ミコ</t>
    </rPh>
    <rPh sb="63" eb="65">
      <t>フダン</t>
    </rPh>
    <rPh sb="66" eb="68">
      <t>ケイエイ</t>
    </rPh>
    <rPh sb="68" eb="70">
      <t>ドリョク</t>
    </rPh>
    <rPh sb="71" eb="72">
      <t>スス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</si>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</sst>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1.1100000000000001</c:v>
                </c:pt>
                <c:pt idx="1">
                  <c:v>0.25</c:v>
                </c:pt>
                <c:pt idx="2">
                  <c:v>0.54</c:v>
                </c:pt>
                <c:pt idx="3">
                  <c:v>0.22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5040"/>
        <c:axId val="7213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0.81</c:v>
                </c:pt>
                <c:pt idx="1">
                  <c:v>0.67</c:v>
                </c:pt>
                <c:pt idx="2">
                  <c:v>0.66</c:v>
                </c:pt>
                <c:pt idx="3">
                  <c:v>0.56000000000000005</c:v>
                </c:pt>
                <c:pt idx="4">
                  <c:v>0.61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5040"/>
        <c:axId val="72138112"/>
      </c:lineChart>
      <c:dateAx>
        <c:axId val="72135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38112"/>
        <c:crosses val="autoZero"/>
        <c:auto val="1"/>
        <c:lblOffset val="100"/>
        <c:baseTimeUnit val="years"/>
      </c:dateAx>
      <c:valAx>
        <c:axId val="72138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35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53.01</c:v>
                </c:pt>
                <c:pt idx="1">
                  <c:v>57.11</c:v>
                </c:pt>
                <c:pt idx="2">
                  <c:v>58.06</c:v>
                </c:pt>
                <c:pt idx="3">
                  <c:v>57.5</c:v>
                </c:pt>
                <c:pt idx="4">
                  <c:v>58.17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1760"/>
        <c:axId val="39143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59.09</c:v>
                </c:pt>
                <c:pt idx="1">
                  <c:v>55.64</c:v>
                </c:pt>
                <c:pt idx="2">
                  <c:v>55.13</c:v>
                </c:pt>
                <c:pt idx="3">
                  <c:v>58.53</c:v>
                </c:pt>
                <c:pt idx="4">
                  <c:v>59.01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1760"/>
        <c:axId val="39143680"/>
      </c:lineChart>
      <c:dateAx>
        <c:axId val="39141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43680"/>
        <c:crosses val="autoZero"/>
        <c:auto val="1"/>
        <c:lblOffset val="100"/>
        <c:baseTimeUnit val="years"/>
      </c:dateAx>
      <c:valAx>
        <c:axId val="39143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41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88.08</c:v>
                </c:pt>
                <c:pt idx="1">
                  <c:v>89.96</c:v>
                </c:pt>
                <c:pt idx="2">
                  <c:v>90.55</c:v>
                </c:pt>
                <c:pt idx="3">
                  <c:v>90.86</c:v>
                </c:pt>
                <c:pt idx="4">
                  <c:v>91.2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61856"/>
        <c:axId val="3916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85.4</c:v>
                </c:pt>
                <c:pt idx="1">
                  <c:v>83.09</c:v>
                </c:pt>
                <c:pt idx="2">
                  <c:v>83</c:v>
                </c:pt>
                <c:pt idx="3">
                  <c:v>85.26</c:v>
                </c:pt>
                <c:pt idx="4">
                  <c:v>85.37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61856"/>
        <c:axId val="39163776"/>
      </c:lineChart>
      <c:dateAx>
        <c:axId val="3916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63776"/>
        <c:crosses val="autoZero"/>
        <c:auto val="1"/>
        <c:lblOffset val="100"/>
        <c:baseTimeUnit val="years"/>
      </c:dateAx>
      <c:valAx>
        <c:axId val="3916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6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98.97</c:v>
                </c:pt>
                <c:pt idx="1">
                  <c:v>118.57</c:v>
                </c:pt>
                <c:pt idx="2">
                  <c:v>113.26</c:v>
                </c:pt>
                <c:pt idx="3">
                  <c:v>120.63</c:v>
                </c:pt>
                <c:pt idx="4">
                  <c:v>114.89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9632"/>
        <c:axId val="7216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106.41</c:v>
                </c:pt>
                <c:pt idx="1">
                  <c:v>106.55</c:v>
                </c:pt>
                <c:pt idx="2">
                  <c:v>110.01</c:v>
                </c:pt>
                <c:pt idx="3">
                  <c:v>109.64</c:v>
                </c:pt>
                <c:pt idx="4">
                  <c:v>110.95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9632"/>
        <c:axId val="72164096"/>
      </c:lineChart>
      <c:dateAx>
        <c:axId val="7214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64096"/>
        <c:crosses val="autoZero"/>
        <c:auto val="1"/>
        <c:lblOffset val="100"/>
        <c:baseTimeUnit val="years"/>
      </c:dateAx>
      <c:valAx>
        <c:axId val="72164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49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38.68</c:v>
                </c:pt>
                <c:pt idx="1">
                  <c:v>39.85</c:v>
                </c:pt>
                <c:pt idx="2">
                  <c:v>46.94</c:v>
                </c:pt>
                <c:pt idx="3">
                  <c:v>48.37</c:v>
                </c:pt>
                <c:pt idx="4">
                  <c:v>49.71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5200"/>
        <c:axId val="9395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36.36</c:v>
                </c:pt>
                <c:pt idx="1">
                  <c:v>39.06</c:v>
                </c:pt>
                <c:pt idx="2">
                  <c:v>46.66</c:v>
                </c:pt>
                <c:pt idx="3">
                  <c:v>45.75</c:v>
                </c:pt>
                <c:pt idx="4">
                  <c:v>46.9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5200"/>
        <c:axId val="93957504"/>
      </c:lineChart>
      <c:dateAx>
        <c:axId val="93955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57504"/>
        <c:crosses val="autoZero"/>
        <c:auto val="1"/>
        <c:lblOffset val="100"/>
        <c:baseTimeUnit val="years"/>
      </c:dateAx>
      <c:valAx>
        <c:axId val="93957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955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0.34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52320"/>
        <c:axId val="14095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7.8</c:v>
                </c:pt>
                <c:pt idx="1">
                  <c:v>8.8699999999999992</c:v>
                </c:pt>
                <c:pt idx="2">
                  <c:v>9.85</c:v>
                </c:pt>
                <c:pt idx="3">
                  <c:v>10.54</c:v>
                </c:pt>
                <c:pt idx="4">
                  <c:v>12.03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52320"/>
        <c:axId val="140954240"/>
      </c:lineChart>
      <c:dateAx>
        <c:axId val="140952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54240"/>
        <c:crosses val="autoZero"/>
        <c:auto val="1"/>
        <c:lblOffset val="100"/>
        <c:baseTimeUnit val="years"/>
      </c:dateAx>
      <c:valAx>
        <c:axId val="14095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952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 formatCode="#,##0.00;&quot;△&quot;#,##0.00;&quot;-&quot;">
                  <c:v>16.420000000000002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07840"/>
        <c:axId val="145509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6.33</c:v>
                </c:pt>
                <c:pt idx="1">
                  <c:v>9.56</c:v>
                </c:pt>
                <c:pt idx="2">
                  <c:v>2.8</c:v>
                </c:pt>
                <c:pt idx="3">
                  <c:v>3.62</c:v>
                </c:pt>
                <c:pt idx="4">
                  <c:v>3.91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07840"/>
        <c:axId val="145509760"/>
      </c:lineChart>
      <c:dateAx>
        <c:axId val="145507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09760"/>
        <c:crosses val="autoZero"/>
        <c:auto val="1"/>
        <c:lblOffset val="100"/>
        <c:baseTimeUnit val="years"/>
      </c:dateAx>
      <c:valAx>
        <c:axId val="145509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07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373.47</c:v>
                </c:pt>
                <c:pt idx="1">
                  <c:v>1119.78</c:v>
                </c:pt>
                <c:pt idx="2">
                  <c:v>273.08999999999997</c:v>
                </c:pt>
                <c:pt idx="3">
                  <c:v>337.94</c:v>
                </c:pt>
                <c:pt idx="4">
                  <c:v>334.43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15392"/>
        <c:axId val="38949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852.01</c:v>
                </c:pt>
                <c:pt idx="1">
                  <c:v>963.24</c:v>
                </c:pt>
                <c:pt idx="2">
                  <c:v>381.53</c:v>
                </c:pt>
                <c:pt idx="3">
                  <c:v>371.31</c:v>
                </c:pt>
                <c:pt idx="4">
                  <c:v>377.63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15392"/>
        <c:axId val="38949248"/>
      </c:lineChart>
      <c:dateAx>
        <c:axId val="15071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49248"/>
        <c:crosses val="autoZero"/>
        <c:auto val="1"/>
        <c:lblOffset val="100"/>
        <c:baseTimeUnit val="years"/>
      </c:dateAx>
      <c:valAx>
        <c:axId val="38949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715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495.25</c:v>
                </c:pt>
                <c:pt idx="1">
                  <c:v>428.67</c:v>
                </c:pt>
                <c:pt idx="2">
                  <c:v>405.45</c:v>
                </c:pt>
                <c:pt idx="3">
                  <c:v>391.25</c:v>
                </c:pt>
                <c:pt idx="4">
                  <c:v>369.78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63072"/>
        <c:axId val="38965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391.4</c:v>
                </c:pt>
                <c:pt idx="1">
                  <c:v>400.38</c:v>
                </c:pt>
                <c:pt idx="2">
                  <c:v>393.27</c:v>
                </c:pt>
                <c:pt idx="3">
                  <c:v>373.09</c:v>
                </c:pt>
                <c:pt idx="4">
                  <c:v>364.71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63072"/>
        <c:axId val="38965248"/>
      </c:lineChart>
      <c:dateAx>
        <c:axId val="3896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65248"/>
        <c:crosses val="autoZero"/>
        <c:auto val="1"/>
        <c:lblOffset val="100"/>
        <c:baseTimeUnit val="years"/>
      </c:dateAx>
      <c:valAx>
        <c:axId val="38965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6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87.21</c:v>
                </c:pt>
                <c:pt idx="1">
                  <c:v>93.17</c:v>
                </c:pt>
                <c:pt idx="2">
                  <c:v>97.54</c:v>
                </c:pt>
                <c:pt idx="3">
                  <c:v>105.57</c:v>
                </c:pt>
                <c:pt idx="4">
                  <c:v>105.89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3168"/>
        <c:axId val="38985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95.91</c:v>
                </c:pt>
                <c:pt idx="1">
                  <c:v>96.56</c:v>
                </c:pt>
                <c:pt idx="2">
                  <c:v>100.47</c:v>
                </c:pt>
                <c:pt idx="3">
                  <c:v>99.99</c:v>
                </c:pt>
                <c:pt idx="4">
                  <c:v>100.65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83168"/>
        <c:axId val="38985088"/>
      </c:lineChart>
      <c:dateAx>
        <c:axId val="38983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85088"/>
        <c:crosses val="autoZero"/>
        <c:auto val="1"/>
        <c:lblOffset val="100"/>
        <c:baseTimeUnit val="years"/>
      </c:dateAx>
      <c:valAx>
        <c:axId val="38985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83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176.17</c:v>
                </c:pt>
                <c:pt idx="1">
                  <c:v>164.88</c:v>
                </c:pt>
                <c:pt idx="2">
                  <c:v>157.74</c:v>
                </c:pt>
                <c:pt idx="3">
                  <c:v>145.82</c:v>
                </c:pt>
                <c:pt idx="4">
                  <c:v>145.26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26144"/>
        <c:axId val="3912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179.29</c:v>
                </c:pt>
                <c:pt idx="1">
                  <c:v>177.14</c:v>
                </c:pt>
                <c:pt idx="2">
                  <c:v>169.82</c:v>
                </c:pt>
                <c:pt idx="3">
                  <c:v>171.15</c:v>
                </c:pt>
                <c:pt idx="4">
                  <c:v>170.19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26144"/>
        <c:axId val="39128064"/>
      </c:lineChart>
      <c:dateAx>
        <c:axId val="3912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28064"/>
        <c:crosses val="autoZero"/>
        <c:auto val="1"/>
        <c:lblOffset val="100"/>
        <c:baseTimeUnit val="years"/>
      </c:dateAx>
      <c:valAx>
        <c:axId val="3912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2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5" t="str">
        <f>データ!H6</f>
        <v>福島県　本宮市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15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A5</v>
      </c>
      <c r="X8" s="59"/>
      <c r="Y8" s="59"/>
      <c r="Z8" s="59"/>
      <c r="AA8" s="59"/>
      <c r="AB8" s="59"/>
      <c r="AC8" s="59"/>
      <c r="AD8" s="60" t="s">
        <v>119</v>
      </c>
      <c r="AE8" s="60"/>
      <c r="AF8" s="60"/>
      <c r="AG8" s="60"/>
      <c r="AH8" s="60"/>
      <c r="AI8" s="60"/>
      <c r="AJ8" s="60"/>
      <c r="AK8" s="5"/>
      <c r="AL8" s="61">
        <f>データ!$R$6</f>
        <v>30731</v>
      </c>
      <c r="AM8" s="61"/>
      <c r="AN8" s="61"/>
      <c r="AO8" s="61"/>
      <c r="AP8" s="61"/>
      <c r="AQ8" s="61"/>
      <c r="AR8" s="61"/>
      <c r="AS8" s="61"/>
      <c r="AT8" s="51">
        <f>データ!$S$6</f>
        <v>88.02</v>
      </c>
      <c r="AU8" s="52"/>
      <c r="AV8" s="52"/>
      <c r="AW8" s="52"/>
      <c r="AX8" s="52"/>
      <c r="AY8" s="52"/>
      <c r="AZ8" s="52"/>
      <c r="BA8" s="52"/>
      <c r="BB8" s="53">
        <f>データ!$T$6</f>
        <v>349.14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15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15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74.62</v>
      </c>
      <c r="J10" s="52"/>
      <c r="K10" s="52"/>
      <c r="L10" s="52"/>
      <c r="M10" s="52"/>
      <c r="N10" s="52"/>
      <c r="O10" s="64"/>
      <c r="P10" s="53">
        <f>データ!$P$6</f>
        <v>97.71</v>
      </c>
      <c r="Q10" s="53"/>
      <c r="R10" s="53"/>
      <c r="S10" s="53"/>
      <c r="T10" s="53"/>
      <c r="U10" s="53"/>
      <c r="V10" s="53"/>
      <c r="W10" s="61">
        <f>データ!$Q$6</f>
        <v>2592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30050</v>
      </c>
      <c r="AM10" s="61"/>
      <c r="AN10" s="61"/>
      <c r="AO10" s="61"/>
      <c r="AP10" s="61"/>
      <c r="AQ10" s="61"/>
      <c r="AR10" s="61"/>
      <c r="AS10" s="61"/>
      <c r="AT10" s="51">
        <f>データ!$V$6</f>
        <v>76.64</v>
      </c>
      <c r="AU10" s="52"/>
      <c r="AV10" s="52"/>
      <c r="AW10" s="52"/>
      <c r="AX10" s="52"/>
      <c r="AY10" s="52"/>
      <c r="AZ10" s="52"/>
      <c r="BA10" s="52"/>
      <c r="BB10" s="53">
        <f>データ!$W$6</f>
        <v>392.09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116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15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15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15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15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15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15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15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15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15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15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15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15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1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1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15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15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15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15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15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15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15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15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15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15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15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1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15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15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15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1" t="s">
        <v>117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 x14ac:dyDescent="0.15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 x14ac:dyDescent="0.15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 x14ac:dyDescent="0.15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 x14ac:dyDescent="0.15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 x14ac:dyDescent="0.15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 x14ac:dyDescent="0.1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 x14ac:dyDescent="0.1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 x14ac:dyDescent="0.15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 x14ac:dyDescent="0.15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 x14ac:dyDescent="0.15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 x14ac:dyDescent="0.15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 x14ac:dyDescent="0.15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 x14ac:dyDescent="0.15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 x14ac:dyDescent="0.15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15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1" t="s">
        <v>118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3"/>
    </row>
    <row r="67" spans="1:78" ht="13.5" customHeight="1" x14ac:dyDescent="0.15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8" ht="13.5" customHeight="1" x14ac:dyDescent="0.15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8" ht="13.5" customHeight="1" x14ac:dyDescent="0.15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3"/>
    </row>
    <row r="70" spans="1:78" ht="13.5" customHeight="1" x14ac:dyDescent="0.15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3"/>
    </row>
    <row r="71" spans="1:78" ht="13.5" customHeight="1" x14ac:dyDescent="0.15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3"/>
    </row>
    <row r="72" spans="1:78" ht="13.5" customHeight="1" x14ac:dyDescent="0.15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3"/>
    </row>
    <row r="73" spans="1:78" ht="13.5" customHeight="1" x14ac:dyDescent="0.15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3"/>
    </row>
    <row r="74" spans="1:78" ht="13.5" customHeight="1" x14ac:dyDescent="0.15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3"/>
    </row>
    <row r="75" spans="1:78" ht="13.5" customHeight="1" x14ac:dyDescent="0.15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1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3"/>
    </row>
    <row r="76" spans="1:78" ht="13.5" customHeight="1" x14ac:dyDescent="0.15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1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3"/>
    </row>
    <row r="77" spans="1:78" ht="13.5" customHeight="1" x14ac:dyDescent="0.15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1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3"/>
    </row>
    <row r="78" spans="1:78" ht="13.5" customHeight="1" x14ac:dyDescent="0.15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3"/>
    </row>
    <row r="79" spans="1:78" ht="13.5" customHeight="1" x14ac:dyDescent="0.15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3"/>
    </row>
    <row r="80" spans="1:78" ht="13.5" customHeight="1" x14ac:dyDescent="0.15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3"/>
    </row>
    <row r="81" spans="1:78" ht="13.5" customHeight="1" x14ac:dyDescent="0.15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 x14ac:dyDescent="0.15">
      <c r="A6" s="29" t="s">
        <v>104</v>
      </c>
      <c r="B6" s="34">
        <f>B7</f>
        <v>2016</v>
      </c>
      <c r="C6" s="34">
        <f t="shared" ref="C6:W6" si="3">C7</f>
        <v>72141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福島県　本宮市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A5</v>
      </c>
      <c r="M6" s="34">
        <f t="shared" si="3"/>
        <v>0</v>
      </c>
      <c r="N6" s="35" t="str">
        <f t="shared" si="3"/>
        <v>-</v>
      </c>
      <c r="O6" s="35">
        <f t="shared" si="3"/>
        <v>74.62</v>
      </c>
      <c r="P6" s="35">
        <f t="shared" si="3"/>
        <v>97.71</v>
      </c>
      <c r="Q6" s="35">
        <f t="shared" si="3"/>
        <v>2592</v>
      </c>
      <c r="R6" s="35">
        <f t="shared" si="3"/>
        <v>30731</v>
      </c>
      <c r="S6" s="35">
        <f t="shared" si="3"/>
        <v>88.02</v>
      </c>
      <c r="T6" s="35">
        <f t="shared" si="3"/>
        <v>349.14</v>
      </c>
      <c r="U6" s="35">
        <f t="shared" si="3"/>
        <v>30050</v>
      </c>
      <c r="V6" s="35">
        <f t="shared" si="3"/>
        <v>76.64</v>
      </c>
      <c r="W6" s="35">
        <f t="shared" si="3"/>
        <v>392.09</v>
      </c>
      <c r="X6" s="36">
        <f>IF(X7="",NA(),X7)</f>
        <v>98.97</v>
      </c>
      <c r="Y6" s="36">
        <f t="shared" ref="Y6:AG6" si="4">IF(Y7="",NA(),Y7)</f>
        <v>118.57</v>
      </c>
      <c r="Z6" s="36">
        <f t="shared" si="4"/>
        <v>113.26</v>
      </c>
      <c r="AA6" s="36">
        <f t="shared" si="4"/>
        <v>120.63</v>
      </c>
      <c r="AB6" s="36">
        <f t="shared" si="4"/>
        <v>114.89</v>
      </c>
      <c r="AC6" s="36">
        <f t="shared" si="4"/>
        <v>106.41</v>
      </c>
      <c r="AD6" s="36">
        <f t="shared" si="4"/>
        <v>106.55</v>
      </c>
      <c r="AE6" s="36">
        <f t="shared" si="4"/>
        <v>110.01</v>
      </c>
      <c r="AF6" s="36">
        <f t="shared" si="4"/>
        <v>109.64</v>
      </c>
      <c r="AG6" s="36">
        <f t="shared" si="4"/>
        <v>110.95</v>
      </c>
      <c r="AH6" s="35" t="str">
        <f>IF(AH7="","",IF(AH7="-","【-】","【"&amp;SUBSTITUTE(TEXT(AH7,"#,##0.00"),"-","△")&amp;"】"))</f>
        <v>【114.35】</v>
      </c>
      <c r="AI6" s="36">
        <f>IF(AI7="",NA(),AI7)</f>
        <v>16.420000000000002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6.33</v>
      </c>
      <c r="AO6" s="36">
        <f t="shared" si="5"/>
        <v>9.56</v>
      </c>
      <c r="AP6" s="36">
        <f t="shared" si="5"/>
        <v>2.8</v>
      </c>
      <c r="AQ6" s="36">
        <f t="shared" si="5"/>
        <v>3.62</v>
      </c>
      <c r="AR6" s="36">
        <f t="shared" si="5"/>
        <v>3.91</v>
      </c>
      <c r="AS6" s="35" t="str">
        <f>IF(AS7="","",IF(AS7="-","【-】","【"&amp;SUBSTITUTE(TEXT(AS7,"#,##0.00"),"-","△")&amp;"】"))</f>
        <v>【0.79】</v>
      </c>
      <c r="AT6" s="36">
        <f>IF(AT7="",NA(),AT7)</f>
        <v>373.47</v>
      </c>
      <c r="AU6" s="36">
        <f t="shared" ref="AU6:BC6" si="6">IF(AU7="",NA(),AU7)</f>
        <v>1119.78</v>
      </c>
      <c r="AV6" s="36">
        <f t="shared" si="6"/>
        <v>273.08999999999997</v>
      </c>
      <c r="AW6" s="36">
        <f t="shared" si="6"/>
        <v>337.94</v>
      </c>
      <c r="AX6" s="36">
        <f t="shared" si="6"/>
        <v>334.43</v>
      </c>
      <c r="AY6" s="36">
        <f t="shared" si="6"/>
        <v>852.01</v>
      </c>
      <c r="AZ6" s="36">
        <f t="shared" si="6"/>
        <v>963.24</v>
      </c>
      <c r="BA6" s="36">
        <f t="shared" si="6"/>
        <v>381.53</v>
      </c>
      <c r="BB6" s="36">
        <f t="shared" si="6"/>
        <v>371.31</v>
      </c>
      <c r="BC6" s="36">
        <f t="shared" si="6"/>
        <v>377.63</v>
      </c>
      <c r="BD6" s="35" t="str">
        <f>IF(BD7="","",IF(BD7="-","【-】","【"&amp;SUBSTITUTE(TEXT(BD7,"#,##0.00"),"-","△")&amp;"】"))</f>
        <v>【262.87】</v>
      </c>
      <c r="BE6" s="36">
        <f>IF(BE7="",NA(),BE7)</f>
        <v>495.25</v>
      </c>
      <c r="BF6" s="36">
        <f t="shared" ref="BF6:BN6" si="7">IF(BF7="",NA(),BF7)</f>
        <v>428.67</v>
      </c>
      <c r="BG6" s="36">
        <f t="shared" si="7"/>
        <v>405.45</v>
      </c>
      <c r="BH6" s="36">
        <f t="shared" si="7"/>
        <v>391.25</v>
      </c>
      <c r="BI6" s="36">
        <f t="shared" si="7"/>
        <v>369.78</v>
      </c>
      <c r="BJ6" s="36">
        <f t="shared" si="7"/>
        <v>391.4</v>
      </c>
      <c r="BK6" s="36">
        <f t="shared" si="7"/>
        <v>400.38</v>
      </c>
      <c r="BL6" s="36">
        <f t="shared" si="7"/>
        <v>393.27</v>
      </c>
      <c r="BM6" s="36">
        <f t="shared" si="7"/>
        <v>373.09</v>
      </c>
      <c r="BN6" s="36">
        <f t="shared" si="7"/>
        <v>364.71</v>
      </c>
      <c r="BO6" s="35" t="str">
        <f>IF(BO7="","",IF(BO7="-","【-】","【"&amp;SUBSTITUTE(TEXT(BO7,"#,##0.00"),"-","△")&amp;"】"))</f>
        <v>【270.87】</v>
      </c>
      <c r="BP6" s="36">
        <f>IF(BP7="",NA(),BP7)</f>
        <v>87.21</v>
      </c>
      <c r="BQ6" s="36">
        <f t="shared" ref="BQ6:BY6" si="8">IF(BQ7="",NA(),BQ7)</f>
        <v>93.17</v>
      </c>
      <c r="BR6" s="36">
        <f t="shared" si="8"/>
        <v>97.54</v>
      </c>
      <c r="BS6" s="36">
        <f t="shared" si="8"/>
        <v>105.57</v>
      </c>
      <c r="BT6" s="36">
        <f t="shared" si="8"/>
        <v>105.89</v>
      </c>
      <c r="BU6" s="36">
        <f t="shared" si="8"/>
        <v>95.91</v>
      </c>
      <c r="BV6" s="36">
        <f t="shared" si="8"/>
        <v>96.56</v>
      </c>
      <c r="BW6" s="36">
        <f t="shared" si="8"/>
        <v>100.47</v>
      </c>
      <c r="BX6" s="36">
        <f t="shared" si="8"/>
        <v>99.99</v>
      </c>
      <c r="BY6" s="36">
        <f t="shared" si="8"/>
        <v>100.65</v>
      </c>
      <c r="BZ6" s="35" t="str">
        <f>IF(BZ7="","",IF(BZ7="-","【-】","【"&amp;SUBSTITUTE(TEXT(BZ7,"#,##0.00"),"-","△")&amp;"】"))</f>
        <v>【105.59】</v>
      </c>
      <c r="CA6" s="36">
        <f>IF(CA7="",NA(),CA7)</f>
        <v>176.17</v>
      </c>
      <c r="CB6" s="36">
        <f t="shared" ref="CB6:CJ6" si="9">IF(CB7="",NA(),CB7)</f>
        <v>164.88</v>
      </c>
      <c r="CC6" s="36">
        <f t="shared" si="9"/>
        <v>157.74</v>
      </c>
      <c r="CD6" s="36">
        <f t="shared" si="9"/>
        <v>145.82</v>
      </c>
      <c r="CE6" s="36">
        <f t="shared" si="9"/>
        <v>145.26</v>
      </c>
      <c r="CF6" s="36">
        <f t="shared" si="9"/>
        <v>179.29</v>
      </c>
      <c r="CG6" s="36">
        <f t="shared" si="9"/>
        <v>177.14</v>
      </c>
      <c r="CH6" s="36">
        <f t="shared" si="9"/>
        <v>169.82</v>
      </c>
      <c r="CI6" s="36">
        <f t="shared" si="9"/>
        <v>171.15</v>
      </c>
      <c r="CJ6" s="36">
        <f t="shared" si="9"/>
        <v>170.19</v>
      </c>
      <c r="CK6" s="35" t="str">
        <f>IF(CK7="","",IF(CK7="-","【-】","【"&amp;SUBSTITUTE(TEXT(CK7,"#,##0.00"),"-","△")&amp;"】"))</f>
        <v>【163.27】</v>
      </c>
      <c r="CL6" s="36">
        <f>IF(CL7="",NA(),CL7)</f>
        <v>53.01</v>
      </c>
      <c r="CM6" s="36">
        <f t="shared" ref="CM6:CU6" si="10">IF(CM7="",NA(),CM7)</f>
        <v>57.11</v>
      </c>
      <c r="CN6" s="36">
        <f t="shared" si="10"/>
        <v>58.06</v>
      </c>
      <c r="CO6" s="36">
        <f t="shared" si="10"/>
        <v>57.5</v>
      </c>
      <c r="CP6" s="36">
        <f t="shared" si="10"/>
        <v>58.17</v>
      </c>
      <c r="CQ6" s="36">
        <f t="shared" si="10"/>
        <v>59.09</v>
      </c>
      <c r="CR6" s="36">
        <f t="shared" si="10"/>
        <v>55.64</v>
      </c>
      <c r="CS6" s="36">
        <f t="shared" si="10"/>
        <v>55.13</v>
      </c>
      <c r="CT6" s="36">
        <f t="shared" si="10"/>
        <v>58.53</v>
      </c>
      <c r="CU6" s="36">
        <f t="shared" si="10"/>
        <v>59.01</v>
      </c>
      <c r="CV6" s="35" t="str">
        <f>IF(CV7="","",IF(CV7="-","【-】","【"&amp;SUBSTITUTE(TEXT(CV7,"#,##0.00"),"-","△")&amp;"】"))</f>
        <v>【59.94】</v>
      </c>
      <c r="CW6" s="36">
        <f>IF(CW7="",NA(),CW7)</f>
        <v>88.08</v>
      </c>
      <c r="CX6" s="36">
        <f t="shared" ref="CX6:DF6" si="11">IF(CX7="",NA(),CX7)</f>
        <v>89.96</v>
      </c>
      <c r="CY6" s="36">
        <f t="shared" si="11"/>
        <v>90.55</v>
      </c>
      <c r="CZ6" s="36">
        <f t="shared" si="11"/>
        <v>90.86</v>
      </c>
      <c r="DA6" s="36">
        <f t="shared" si="11"/>
        <v>91.2</v>
      </c>
      <c r="DB6" s="36">
        <f t="shared" si="11"/>
        <v>85.4</v>
      </c>
      <c r="DC6" s="36">
        <f t="shared" si="11"/>
        <v>83.09</v>
      </c>
      <c r="DD6" s="36">
        <f t="shared" si="11"/>
        <v>83</v>
      </c>
      <c r="DE6" s="36">
        <f t="shared" si="11"/>
        <v>85.26</v>
      </c>
      <c r="DF6" s="36">
        <f t="shared" si="11"/>
        <v>85.37</v>
      </c>
      <c r="DG6" s="35" t="str">
        <f>IF(DG7="","",IF(DG7="-","【-】","【"&amp;SUBSTITUTE(TEXT(DG7,"#,##0.00"),"-","△")&amp;"】"))</f>
        <v>【90.22】</v>
      </c>
      <c r="DH6" s="36">
        <f>IF(DH7="",NA(),DH7)</f>
        <v>38.68</v>
      </c>
      <c r="DI6" s="36">
        <f t="shared" ref="DI6:DQ6" si="12">IF(DI7="",NA(),DI7)</f>
        <v>39.85</v>
      </c>
      <c r="DJ6" s="36">
        <f t="shared" si="12"/>
        <v>46.94</v>
      </c>
      <c r="DK6" s="36">
        <f t="shared" si="12"/>
        <v>48.37</v>
      </c>
      <c r="DL6" s="36">
        <f t="shared" si="12"/>
        <v>49.71</v>
      </c>
      <c r="DM6" s="36">
        <f t="shared" si="12"/>
        <v>36.36</v>
      </c>
      <c r="DN6" s="36">
        <f t="shared" si="12"/>
        <v>39.06</v>
      </c>
      <c r="DO6" s="36">
        <f t="shared" si="12"/>
        <v>46.66</v>
      </c>
      <c r="DP6" s="36">
        <f t="shared" si="12"/>
        <v>45.75</v>
      </c>
      <c r="DQ6" s="36">
        <f t="shared" si="12"/>
        <v>46.9</v>
      </c>
      <c r="DR6" s="35" t="str">
        <f>IF(DR7="","",IF(DR7="-","【-】","【"&amp;SUBSTITUTE(TEXT(DR7,"#,##0.00"),"-","△")&amp;"】"))</f>
        <v>【47.91】</v>
      </c>
      <c r="DS6" s="36">
        <f>IF(DS7="",NA(),DS7)</f>
        <v>0.34</v>
      </c>
      <c r="DT6" s="36">
        <f t="shared" ref="DT6:EB6" si="13">IF(DT7="",NA(),DT7)</f>
        <v>0.16</v>
      </c>
      <c r="DU6" s="36">
        <f t="shared" si="13"/>
        <v>0.16</v>
      </c>
      <c r="DV6" s="36">
        <f t="shared" si="13"/>
        <v>0.16</v>
      </c>
      <c r="DW6" s="35">
        <f t="shared" si="13"/>
        <v>0</v>
      </c>
      <c r="DX6" s="36">
        <f t="shared" si="13"/>
        <v>7.8</v>
      </c>
      <c r="DY6" s="36">
        <f t="shared" si="13"/>
        <v>8.8699999999999992</v>
      </c>
      <c r="DZ6" s="36">
        <f t="shared" si="13"/>
        <v>9.85</v>
      </c>
      <c r="EA6" s="36">
        <f t="shared" si="13"/>
        <v>10.54</v>
      </c>
      <c r="EB6" s="36">
        <f t="shared" si="13"/>
        <v>12.03</v>
      </c>
      <c r="EC6" s="35" t="str">
        <f>IF(EC7="","",IF(EC7="-","【-】","【"&amp;SUBSTITUTE(TEXT(EC7,"#,##0.00"),"-","△")&amp;"】"))</f>
        <v>【15.00】</v>
      </c>
      <c r="ED6" s="36">
        <f>IF(ED7="",NA(),ED7)</f>
        <v>1.1100000000000001</v>
      </c>
      <c r="EE6" s="36">
        <f t="shared" ref="EE6:EM6" si="14">IF(EE7="",NA(),EE7)</f>
        <v>0.25</v>
      </c>
      <c r="EF6" s="36">
        <f t="shared" si="14"/>
        <v>0.54</v>
      </c>
      <c r="EG6" s="36">
        <f t="shared" si="14"/>
        <v>0.22</v>
      </c>
      <c r="EH6" s="35">
        <f t="shared" si="14"/>
        <v>0</v>
      </c>
      <c r="EI6" s="36">
        <f t="shared" si="14"/>
        <v>0.81</v>
      </c>
      <c r="EJ6" s="36">
        <f t="shared" si="14"/>
        <v>0.67</v>
      </c>
      <c r="EK6" s="36">
        <f t="shared" si="14"/>
        <v>0.66</v>
      </c>
      <c r="EL6" s="36">
        <f t="shared" si="14"/>
        <v>0.56000000000000005</v>
      </c>
      <c r="EM6" s="36">
        <f t="shared" si="14"/>
        <v>0.61</v>
      </c>
      <c r="EN6" s="35" t="str">
        <f>IF(EN7="","",IF(EN7="-","【-】","【"&amp;SUBSTITUTE(TEXT(EN7,"#,##0.00"),"-","△")&amp;"】"))</f>
        <v>【0.76】</v>
      </c>
    </row>
    <row r="7" spans="1:144" s="37" customFormat="1" x14ac:dyDescent="0.15">
      <c r="A7" s="29"/>
      <c r="B7" s="38">
        <v>2016</v>
      </c>
      <c r="C7" s="38">
        <v>72141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74.62</v>
      </c>
      <c r="P7" s="39">
        <v>97.71</v>
      </c>
      <c r="Q7" s="39">
        <v>2592</v>
      </c>
      <c r="R7" s="39">
        <v>30731</v>
      </c>
      <c r="S7" s="39">
        <v>88.02</v>
      </c>
      <c r="T7" s="39">
        <v>349.14</v>
      </c>
      <c r="U7" s="39">
        <v>30050</v>
      </c>
      <c r="V7" s="39">
        <v>76.64</v>
      </c>
      <c r="W7" s="39">
        <v>392.09</v>
      </c>
      <c r="X7" s="39">
        <v>98.97</v>
      </c>
      <c r="Y7" s="39">
        <v>118.57</v>
      </c>
      <c r="Z7" s="39">
        <v>113.26</v>
      </c>
      <c r="AA7" s="39">
        <v>120.63</v>
      </c>
      <c r="AB7" s="39">
        <v>114.89</v>
      </c>
      <c r="AC7" s="39">
        <v>106.41</v>
      </c>
      <c r="AD7" s="39">
        <v>106.55</v>
      </c>
      <c r="AE7" s="39">
        <v>110.01</v>
      </c>
      <c r="AF7" s="39">
        <v>109.64</v>
      </c>
      <c r="AG7" s="39">
        <v>110.95</v>
      </c>
      <c r="AH7" s="39">
        <v>114.35</v>
      </c>
      <c r="AI7" s="39">
        <v>16.420000000000002</v>
      </c>
      <c r="AJ7" s="39">
        <v>0</v>
      </c>
      <c r="AK7" s="39">
        <v>0</v>
      </c>
      <c r="AL7" s="39">
        <v>0</v>
      </c>
      <c r="AM7" s="39">
        <v>0</v>
      </c>
      <c r="AN7" s="39">
        <v>6.33</v>
      </c>
      <c r="AO7" s="39">
        <v>9.56</v>
      </c>
      <c r="AP7" s="39">
        <v>2.8</v>
      </c>
      <c r="AQ7" s="39">
        <v>3.62</v>
      </c>
      <c r="AR7" s="39">
        <v>3.91</v>
      </c>
      <c r="AS7" s="39">
        <v>0.79</v>
      </c>
      <c r="AT7" s="39">
        <v>373.47</v>
      </c>
      <c r="AU7" s="39">
        <v>1119.78</v>
      </c>
      <c r="AV7" s="39">
        <v>273.08999999999997</v>
      </c>
      <c r="AW7" s="39">
        <v>337.94</v>
      </c>
      <c r="AX7" s="39">
        <v>334.43</v>
      </c>
      <c r="AY7" s="39">
        <v>852.01</v>
      </c>
      <c r="AZ7" s="39">
        <v>963.24</v>
      </c>
      <c r="BA7" s="39">
        <v>381.53</v>
      </c>
      <c r="BB7" s="39">
        <v>371.31</v>
      </c>
      <c r="BC7" s="39">
        <v>377.63</v>
      </c>
      <c r="BD7" s="39">
        <v>262.87</v>
      </c>
      <c r="BE7" s="39">
        <v>495.25</v>
      </c>
      <c r="BF7" s="39">
        <v>428.67</v>
      </c>
      <c r="BG7" s="39">
        <v>405.45</v>
      </c>
      <c r="BH7" s="39">
        <v>391.25</v>
      </c>
      <c r="BI7" s="39">
        <v>369.78</v>
      </c>
      <c r="BJ7" s="39">
        <v>391.4</v>
      </c>
      <c r="BK7" s="39">
        <v>400.38</v>
      </c>
      <c r="BL7" s="39">
        <v>393.27</v>
      </c>
      <c r="BM7" s="39">
        <v>373.09</v>
      </c>
      <c r="BN7" s="39">
        <v>364.71</v>
      </c>
      <c r="BO7" s="39">
        <v>270.87</v>
      </c>
      <c r="BP7" s="39">
        <v>87.21</v>
      </c>
      <c r="BQ7" s="39">
        <v>93.17</v>
      </c>
      <c r="BR7" s="39">
        <v>97.54</v>
      </c>
      <c r="BS7" s="39">
        <v>105.57</v>
      </c>
      <c r="BT7" s="39">
        <v>105.89</v>
      </c>
      <c r="BU7" s="39">
        <v>95.91</v>
      </c>
      <c r="BV7" s="39">
        <v>96.56</v>
      </c>
      <c r="BW7" s="39">
        <v>100.47</v>
      </c>
      <c r="BX7" s="39">
        <v>99.99</v>
      </c>
      <c r="BY7" s="39">
        <v>100.65</v>
      </c>
      <c r="BZ7" s="39">
        <v>105.59</v>
      </c>
      <c r="CA7" s="39">
        <v>176.17</v>
      </c>
      <c r="CB7" s="39">
        <v>164.88</v>
      </c>
      <c r="CC7" s="39">
        <v>157.74</v>
      </c>
      <c r="CD7" s="39">
        <v>145.82</v>
      </c>
      <c r="CE7" s="39">
        <v>145.26</v>
      </c>
      <c r="CF7" s="39">
        <v>179.29</v>
      </c>
      <c r="CG7" s="39">
        <v>177.14</v>
      </c>
      <c r="CH7" s="39">
        <v>169.82</v>
      </c>
      <c r="CI7" s="39">
        <v>171.15</v>
      </c>
      <c r="CJ7" s="39">
        <v>170.19</v>
      </c>
      <c r="CK7" s="39">
        <v>163.27000000000001</v>
      </c>
      <c r="CL7" s="39">
        <v>53.01</v>
      </c>
      <c r="CM7" s="39">
        <v>57.11</v>
      </c>
      <c r="CN7" s="39">
        <v>58.06</v>
      </c>
      <c r="CO7" s="39">
        <v>57.5</v>
      </c>
      <c r="CP7" s="39">
        <v>58.17</v>
      </c>
      <c r="CQ7" s="39">
        <v>59.09</v>
      </c>
      <c r="CR7" s="39">
        <v>55.64</v>
      </c>
      <c r="CS7" s="39">
        <v>55.13</v>
      </c>
      <c r="CT7" s="39">
        <v>58.53</v>
      </c>
      <c r="CU7" s="39">
        <v>59.01</v>
      </c>
      <c r="CV7" s="39">
        <v>59.94</v>
      </c>
      <c r="CW7" s="39">
        <v>88.08</v>
      </c>
      <c r="CX7" s="39">
        <v>89.96</v>
      </c>
      <c r="CY7" s="39">
        <v>90.55</v>
      </c>
      <c r="CZ7" s="39">
        <v>90.86</v>
      </c>
      <c r="DA7" s="39">
        <v>91.2</v>
      </c>
      <c r="DB7" s="39">
        <v>85.4</v>
      </c>
      <c r="DC7" s="39">
        <v>83.09</v>
      </c>
      <c r="DD7" s="39">
        <v>83</v>
      </c>
      <c r="DE7" s="39">
        <v>85.26</v>
      </c>
      <c r="DF7" s="39">
        <v>85.37</v>
      </c>
      <c r="DG7" s="39">
        <v>90.22</v>
      </c>
      <c r="DH7" s="39">
        <v>38.68</v>
      </c>
      <c r="DI7" s="39">
        <v>39.85</v>
      </c>
      <c r="DJ7" s="39">
        <v>46.94</v>
      </c>
      <c r="DK7" s="39">
        <v>48.37</v>
      </c>
      <c r="DL7" s="39">
        <v>49.71</v>
      </c>
      <c r="DM7" s="39">
        <v>36.36</v>
      </c>
      <c r="DN7" s="39">
        <v>39.06</v>
      </c>
      <c r="DO7" s="39">
        <v>46.66</v>
      </c>
      <c r="DP7" s="39">
        <v>45.75</v>
      </c>
      <c r="DQ7" s="39">
        <v>46.9</v>
      </c>
      <c r="DR7" s="39">
        <v>47.91</v>
      </c>
      <c r="DS7" s="39">
        <v>0.34</v>
      </c>
      <c r="DT7" s="39">
        <v>0.16</v>
      </c>
      <c r="DU7" s="39">
        <v>0.16</v>
      </c>
      <c r="DV7" s="39">
        <v>0.16</v>
      </c>
      <c r="DW7" s="39">
        <v>0</v>
      </c>
      <c r="DX7" s="39">
        <v>7.8</v>
      </c>
      <c r="DY7" s="39">
        <v>8.8699999999999992</v>
      </c>
      <c r="DZ7" s="39">
        <v>9.85</v>
      </c>
      <c r="EA7" s="39">
        <v>10.54</v>
      </c>
      <c r="EB7" s="39">
        <v>12.03</v>
      </c>
      <c r="EC7" s="39">
        <v>15</v>
      </c>
      <c r="ED7" s="39">
        <v>1.1100000000000001</v>
      </c>
      <c r="EE7" s="39">
        <v>0.25</v>
      </c>
      <c r="EF7" s="39">
        <v>0.54</v>
      </c>
      <c r="EG7" s="39">
        <v>0.22</v>
      </c>
      <c r="EH7" s="39">
        <v>0</v>
      </c>
      <c r="EI7" s="39">
        <v>0.81</v>
      </c>
      <c r="EJ7" s="39">
        <v>0.67</v>
      </c>
      <c r="EK7" s="39">
        <v>0.66</v>
      </c>
      <c r="EL7" s="39">
        <v>0.56000000000000005</v>
      </c>
      <c r="EM7" s="39">
        <v>0.61</v>
      </c>
      <c r="EN7" s="39">
        <v>0.76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2018-02-06T06:16:41Z</cp:lastPrinted>
  <dcterms:created xsi:type="dcterms:W3CDTF">2017-12-25T01:22:55Z</dcterms:created>
  <dcterms:modified xsi:type="dcterms:W3CDTF">2018-02-26T02:48:16Z</dcterms:modified>
  <cp:category/>
</cp:coreProperties>
</file>