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Q6" i="5"/>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10" i="4"/>
  <c r="W10" i="4"/>
  <c r="P10" i="4"/>
  <c r="I10" i="4"/>
  <c r="BB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<sst xmlns="http://schemas.openxmlformats.org/spreadsheetml/2006/main" count="237" uniqueCount="124">
  <si>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</si>
  <si>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</si>
  <si>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</si>
  <si>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</si>
  <si>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</si>
  <si>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</si>
  <si>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</si>
  <si>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</si>
  <si>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</si>
  <si>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</si>
  <si>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</si>
  <si>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</si>
  <si>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</si>
  <si>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</si>
  <si>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</si>
  <si>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</si>
  <si>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</si>
  <si>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</si>
  <si>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</si>
  <si>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</si>
  <si>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</si>
  <si>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</si>
  <si>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</si>
  <si>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</si>
  <si>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</si>
  <si>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</si>
  <si>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</si>
  <si>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</si>
  <si>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</si>
  <si>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</si>
  <si>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</si>
  <si>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</si>
  <si>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</si>
  <si>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</si>
  <si>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</si>
  <si>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</si>
  <si>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</si>
  <si>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</si>
  <si>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</si>
  <si>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</si>
  <si>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</si>
  <si>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</si>
  <si>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</si>
  <si>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</si>
  <si>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</si>
  <si>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</si>
  <si>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</si>
  <si>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</si>
  <si>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</si>
  <si>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</si>
  <si>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</si>
  <si>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</si>
  <si>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</si>
  <si>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</si>
  <si>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</si>
  <si>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</si>
  <si>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</si>
  <si>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</si>
  <si>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</si>
  <si>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</si>
  <si>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</si>
  <si>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</si>
  <si>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</si>
  <si>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</si>
  <si>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</si>
  <si>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</si>
  <si>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</si>
  <si>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</si>
  <si>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</si>
  <si>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</si>
  <si>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</si>
  <si>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</si>
  <si>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</si>
  <si>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</si>
  <si>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</si>
  <si>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</si>
  <si>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</si>
  <si>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</si>
  <si>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</si>
  <si>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</si>
  <si>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</si>
  <si>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</si>
  <si>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</si>
  <si>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</si>
  <si>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</si>
  <si>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</si>
  <si>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</si>
  <si>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</si>
  <si>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</si>
  <si>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</si>
  <si>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</si>
  <si>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</si>
  <si>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</si>
  <si>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</si>
  <si>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</si>
  <si>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</si>
  <si>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</si>
  <si>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</si>
  <si>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</si>
  <si>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</si>
  <si>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</si>
  <si>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</si>
  <si>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</si>
  <si>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</si>
  <si>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</si>
  <si>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</si>
  <si>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</si>
  <si>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</si>
  <si>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須賀川市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</si>
  <si>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</si>
  <si>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</si>
  <si>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</si>
  <si>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</si>
  <si>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</si>
  <si>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</si>
  <si>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</si>
  <si>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</si>
  <si>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</si>
  <si>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</si>
  <si>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</si>
  <si>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H29に老朽化した配水管の布設替工事を行うため、H28に管路設計を行った。</t>
    <rPh sb="5" eb="8">
      <t>ロウキュウカ</t>
    </rPh>
    <rPh sb="10" eb="13">
      <t>ハイスイカン</t>
    </rPh>
    <rPh sb="14" eb="17">
      <t>フセツガ</t>
    </rPh>
    <rPh sb="17" eb="19">
      <t>コウジ</t>
    </rPh>
    <rPh sb="20" eb="21">
      <t>オコナ</t>
    </rPh>
    <rPh sb="29" eb="31">
      <t>カンロ</t>
    </rPh>
    <rPh sb="31" eb="33">
      <t>セッケイ</t>
    </rPh>
    <rPh sb="34" eb="35">
      <t>オコナ</t>
    </rPh>
    <phoneticPr fontId="4"/>
  </si>
  <si>
    <t>①収益的収支比率
　比率は90％を下回っており、収支は赤字となっている。今後も給水人口などの減少により、比率の減少が続くと考えられる。
④企業債残高対給水収益比率
　企業債残高の減少により、毎年度比率は減少傾向となっている。
⑤料金回収率
　毎年度60％未満で推移している。給水に係る費用は、給水収益と一般会計からの繰入金で賄っている。
⑥給水原価
　前年度よりわずかに上昇しているが、過去5年においては400円前後で推移しており、類似団体平均値と同等となった。
⑦施設利用率
　人口減少に伴い、給水量も減少傾向にあるが、末端での残留塩素を確保するために、排水していたことが微増につながったと考えられる。
⑧有収率
　H27までは、類似団体平均値を上回っていたが、H28は下回っている。これは、人口減少に伴い給水量が減少しているが、末端で残留塩素を確保するため、排水していたことが考えられる。</t>
    <rPh sb="1" eb="4">
      <t>シュウエキテキ</t>
    </rPh>
    <rPh sb="4" eb="6">
      <t>シュウシ</t>
    </rPh>
    <rPh sb="6" eb="8">
      <t>ヒリツ</t>
    </rPh>
    <rPh sb="24" eb="26">
      <t>シュウシ</t>
    </rPh>
    <rPh sb="27" eb="29">
      <t>アカジ</t>
    </rPh>
    <rPh sb="36" eb="38">
      <t>コンゴ</t>
    </rPh>
    <rPh sb="39" eb="41">
      <t>キュウスイ</t>
    </rPh>
    <rPh sb="41" eb="43">
      <t>ジンコウ</t>
    </rPh>
    <rPh sb="46" eb="48">
      <t>ゲンショウ</t>
    </rPh>
    <rPh sb="52" eb="54">
      <t>ヒリツ</t>
    </rPh>
    <rPh sb="55" eb="57">
      <t>ゲンショウ</t>
    </rPh>
    <rPh sb="58" eb="59">
      <t>ツヅ</t>
    </rPh>
    <rPh sb="61" eb="62">
      <t>カンガ</t>
    </rPh>
    <rPh sb="69" eb="71">
      <t>キギョウ</t>
    </rPh>
    <rPh sb="71" eb="72">
      <t>サイ</t>
    </rPh>
    <rPh sb="72" eb="74">
      <t>ザンダカ</t>
    </rPh>
    <rPh sb="74" eb="75">
      <t>タイ</t>
    </rPh>
    <rPh sb="75" eb="77">
      <t>キュウスイ</t>
    </rPh>
    <rPh sb="77" eb="79">
      <t>シュウエキ</t>
    </rPh>
    <rPh sb="79" eb="81">
      <t>ヒリツ</t>
    </rPh>
    <rPh sb="83" eb="88">
      <t>キギョウサイザンダカ</t>
    </rPh>
    <rPh sb="89" eb="91">
      <t>ゲンショウ</t>
    </rPh>
    <rPh sb="121" eb="124">
      <t>マイネンド</t>
    </rPh>
    <rPh sb="127" eb="129">
      <t>ミマン</t>
    </rPh>
    <rPh sb="130" eb="132">
      <t>スイイ</t>
    </rPh>
    <rPh sb="137" eb="139">
      <t>キュウスイ</t>
    </rPh>
    <rPh sb="140" eb="141">
      <t>カカ</t>
    </rPh>
    <rPh sb="142" eb="144">
      <t>ヒヨウ</t>
    </rPh>
    <rPh sb="146" eb="148">
      <t>キュウスイ</t>
    </rPh>
    <rPh sb="148" eb="150">
      <t>シュウエキ</t>
    </rPh>
    <rPh sb="151" eb="153">
      <t>イッパン</t>
    </rPh>
    <rPh sb="153" eb="155">
      <t>カイケイ</t>
    </rPh>
    <rPh sb="158" eb="160">
      <t>クリイレ</t>
    </rPh>
    <rPh sb="160" eb="161">
      <t>キン</t>
    </rPh>
    <rPh sb="162" eb="163">
      <t>マカナ</t>
    </rPh>
    <rPh sb="170" eb="172">
      <t>キュウスイ</t>
    </rPh>
    <rPh sb="172" eb="174">
      <t>ゲンカ</t>
    </rPh>
    <rPh sb="176" eb="179">
      <t>ゼンネンド</t>
    </rPh>
    <rPh sb="185" eb="187">
      <t>ジョウショウ</t>
    </rPh>
    <rPh sb="193" eb="195">
      <t>カコ</t>
    </rPh>
    <rPh sb="196" eb="197">
      <t>ネン</t>
    </rPh>
    <rPh sb="205" eb="206">
      <t>エン</t>
    </rPh>
    <rPh sb="206" eb="208">
      <t>ゼンゴ</t>
    </rPh>
    <rPh sb="209" eb="211">
      <t>スイイ</t>
    </rPh>
    <rPh sb="216" eb="218">
      <t>ルイジ</t>
    </rPh>
    <rPh sb="218" eb="220">
      <t>ダンタイ</t>
    </rPh>
    <rPh sb="220" eb="222">
      <t>ヘイキン</t>
    </rPh>
    <rPh sb="222" eb="223">
      <t>チ</t>
    </rPh>
    <rPh sb="224" eb="226">
      <t>ドウトウ</t>
    </rPh>
    <rPh sb="233" eb="235">
      <t>シセツ</t>
    </rPh>
    <rPh sb="235" eb="237">
      <t>リヨウ</t>
    </rPh>
    <rPh sb="237" eb="238">
      <t>リツ</t>
    </rPh>
    <rPh sb="240" eb="242">
      <t>ジンコウ</t>
    </rPh>
    <rPh sb="242" eb="244">
      <t>ゲンショウ</t>
    </rPh>
    <rPh sb="245" eb="246">
      <t>トモナ</t>
    </rPh>
    <rPh sb="248" eb="250">
      <t>キュウスイ</t>
    </rPh>
    <rPh sb="250" eb="251">
      <t>リョウ</t>
    </rPh>
    <rPh sb="252" eb="254">
      <t>ゲンショウ</t>
    </rPh>
    <rPh sb="254" eb="256">
      <t>ケイコウ</t>
    </rPh>
    <rPh sb="261" eb="263">
      <t>マッタン</t>
    </rPh>
    <rPh sb="265" eb="267">
      <t>ザンリュウ</t>
    </rPh>
    <rPh sb="267" eb="269">
      <t>エンソ</t>
    </rPh>
    <rPh sb="270" eb="272">
      <t>カクホ</t>
    </rPh>
    <rPh sb="278" eb="280">
      <t>ハイスイ</t>
    </rPh>
    <rPh sb="287" eb="289">
      <t>ビゾウ</t>
    </rPh>
    <rPh sb="296" eb="297">
      <t>カンガ</t>
    </rPh>
    <rPh sb="304" eb="307">
      <t>ユウシュウリツ</t>
    </rPh>
    <rPh sb="316" eb="318">
      <t>ルイジ</t>
    </rPh>
    <rPh sb="318" eb="320">
      <t>ダンタイ</t>
    </rPh>
    <rPh sb="320" eb="322">
      <t>ヘイキン</t>
    </rPh>
    <rPh sb="322" eb="323">
      <t>チ</t>
    </rPh>
    <rPh sb="324" eb="326">
      <t>ウワマワ</t>
    </rPh>
    <rPh sb="336" eb="338">
      <t>シタマワ</t>
    </rPh>
    <rPh sb="347" eb="349">
      <t>ジンコウ</t>
    </rPh>
    <rPh sb="349" eb="351">
      <t>ゲンショウ</t>
    </rPh>
    <rPh sb="352" eb="353">
      <t>トモナ</t>
    </rPh>
    <rPh sb="354" eb="356">
      <t>キュウスイ</t>
    </rPh>
    <rPh sb="356" eb="357">
      <t>リョウ</t>
    </rPh>
    <rPh sb="358" eb="360">
      <t>ゲンショウ</t>
    </rPh>
    <rPh sb="366" eb="368">
      <t>マッタン</t>
    </rPh>
    <rPh sb="369" eb="371">
      <t>ザンリュウ</t>
    </rPh>
    <rPh sb="371" eb="373">
      <t>エンソ</t>
    </rPh>
    <rPh sb="374" eb="376">
      <t>カクホ</t>
    </rPh>
    <rPh sb="390" eb="391">
      <t>カンガ</t>
    </rPh>
    <phoneticPr fontId="4"/>
  </si>
  <si>
    <t>　本事業は給水人口が少なく、料金収入のみでは経営が困難な状況である。
　今後、老朽化した施設を計画的に更新し、維持していかなければならず、また、平成３２年４月からは地方公営企業法が適用されることから、上水道事業と一体的に管理するため統合を計画しているところである。</t>
    <rPh sb="1" eb="2">
      <t>ホン</t>
    </rPh>
    <rPh sb="2" eb="4">
      <t>ジギョウ</t>
    </rPh>
    <rPh sb="5" eb="7">
      <t>キュウスイ</t>
    </rPh>
    <rPh sb="7" eb="9">
      <t>ジンコウ</t>
    </rPh>
    <rPh sb="10" eb="11">
      <t>スク</t>
    </rPh>
    <rPh sb="14" eb="16">
      <t>リョウキン</t>
    </rPh>
    <rPh sb="16" eb="18">
      <t>シュウニュウ</t>
    </rPh>
    <rPh sb="22" eb="24">
      <t>ケイエイ</t>
    </rPh>
    <rPh sb="25" eb="27">
      <t>コンナン</t>
    </rPh>
    <rPh sb="28" eb="30">
      <t>ジョウキョウ</t>
    </rPh>
    <rPh sb="36" eb="38">
      <t>コンゴ</t>
    </rPh>
    <rPh sb="39" eb="42">
      <t>ロウキュウカ</t>
    </rPh>
    <rPh sb="44" eb="46">
      <t>シセツ</t>
    </rPh>
    <rPh sb="47" eb="50">
      <t>ケイカクテキ</t>
    </rPh>
    <rPh sb="51" eb="53">
      <t>コウシン</t>
    </rPh>
    <rPh sb="55" eb="57">
      <t>イジ</t>
    </rPh>
    <rPh sb="72" eb="74">
      <t>ヘイセイ</t>
    </rPh>
    <rPh sb="76" eb="77">
      <t>ネン</t>
    </rPh>
    <rPh sb="78" eb="79">
      <t>ガツ</t>
    </rPh>
    <rPh sb="82" eb="84">
      <t>チホウ</t>
    </rPh>
    <rPh sb="84" eb="86">
      <t>コウエイ</t>
    </rPh>
    <rPh sb="86" eb="88">
      <t>キギョウ</t>
    </rPh>
    <rPh sb="88" eb="89">
      <t>ホウ</t>
    </rPh>
    <rPh sb="90" eb="92">
      <t>テキヨウ</t>
    </rPh>
    <rPh sb="106" eb="109">
      <t>イッタイテキ</t>
    </rPh>
    <rPh sb="110" eb="112">
      <t>カンリ</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</si>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</sst>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549888"/>
        <c:axId val="9522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94549888"/>
        <c:axId val="95223808"/>
      </c:lineChart>
      <c:dateAx>
        <c:axId val="94549888"/>
        <c:scaling>
          <c:orientation val="minMax"/>
        </c:scaling>
        <c:delete val="1"/>
        <c:axPos val="b"/>
        <c:numFmt formatCode="ge" sourceLinked="1"/>
        <c:majorTickMark val="none"/>
        <c:minorTickMark val="none"/>
        <c:tickLblPos val="none"/>
        <c:crossAx val="95223808"/>
        <c:crosses val="autoZero"/>
        <c:auto val="1"/>
        <c:lblOffset val="100"/>
        <c:baseTimeUnit val="years"/>
      </c:dateAx>
      <c:valAx>
        <c:axId val="952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39.56</c:v>
                </c:pt>
                <c:pt idx="1">
                  <c:v>39.130000000000003</c:v>
                </c:pt>
                <c:pt idx="2">
                  <c:v>36.950000000000003</c:v>
                </c:pt>
                <c:pt idx="3">
                  <c:v>43.92</c:v>
                </c:pt>
                <c:pt idx="4">
                  <c:v>46.47</c:v>
                </c:pt>
              </c:numCache>
            </c:numRef>
          </c:val>
        </c:ser>
        <c:dLbls>
          <c:showLegendKey val="0"/>
          <c:showVal val="0"/>
          <c:showCatName val="0"/>
          <c:showSerName val="0"/>
          <c:showPercent val="0"/>
          <c:showBubbleSize val="0"/>
        </c:dLbls>
        <c:gapWidth val="150"/>
        <c:axId val="100071680"/>
        <c:axId val="1004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00071680"/>
        <c:axId val="100417920"/>
      </c:lineChart>
      <c:dateAx>
        <c:axId val="100071680"/>
        <c:scaling>
          <c:orientation val="minMax"/>
        </c:scaling>
        <c:delete val="1"/>
        <c:axPos val="b"/>
        <c:numFmt formatCode="ge" sourceLinked="1"/>
        <c:majorTickMark val="none"/>
        <c:minorTickMark val="none"/>
        <c:tickLblPos val="none"/>
        <c:crossAx val="100417920"/>
        <c:crosses val="autoZero"/>
        <c:auto val="1"/>
        <c:lblOffset val="100"/>
        <c:baseTimeUnit val="years"/>
      </c:dateAx>
      <c:valAx>
        <c:axId val="1004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90.85</c:v>
                </c:pt>
                <c:pt idx="1">
                  <c:v>91.45</c:v>
                </c:pt>
                <c:pt idx="2">
                  <c:v>90.59</c:v>
                </c:pt>
                <c:pt idx="3">
                  <c:v>76.95</c:v>
                </c:pt>
                <c:pt idx="4">
                  <c:v>67.67</c:v>
                </c:pt>
              </c:numCache>
            </c:numRef>
          </c:val>
        </c:ser>
        <c:dLbls>
          <c:showLegendKey val="0"/>
          <c:showVal val="0"/>
          <c:showCatName val="0"/>
          <c:showSerName val="0"/>
          <c:showPercent val="0"/>
          <c:showBubbleSize val="0"/>
        </c:dLbls>
        <c:gapWidth val="150"/>
        <c:axId val="100435840"/>
        <c:axId val="1004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00435840"/>
        <c:axId val="100446208"/>
      </c:lineChart>
      <c:dateAx>
        <c:axId val="100435840"/>
        <c:scaling>
          <c:orientation val="minMax"/>
        </c:scaling>
        <c:delete val="1"/>
        <c:axPos val="b"/>
        <c:numFmt formatCode="ge" sourceLinked="1"/>
        <c:majorTickMark val="none"/>
        <c:minorTickMark val="none"/>
        <c:tickLblPos val="none"/>
        <c:crossAx val="100446208"/>
        <c:crosses val="autoZero"/>
        <c:auto val="1"/>
        <c:lblOffset val="100"/>
        <c:baseTimeUnit val="years"/>
      </c:dateAx>
      <c:valAx>
        <c:axId val="1004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88.94</c:v>
                </c:pt>
                <c:pt idx="1">
                  <c:v>88.33</c:v>
                </c:pt>
                <c:pt idx="2">
                  <c:v>88.78</c:v>
                </c:pt>
                <c:pt idx="3">
                  <c:v>87.79</c:v>
                </c:pt>
                <c:pt idx="4">
                  <c:v>87.53</c:v>
                </c:pt>
              </c:numCache>
            </c:numRef>
          </c:val>
        </c:ser>
        <c:dLbls>
          <c:showLegendKey val="0"/>
          <c:showVal val="0"/>
          <c:showCatName val="0"/>
          <c:showSerName val="0"/>
          <c:showPercent val="0"/>
          <c:showBubbleSize val="0"/>
        </c:dLbls>
        <c:gapWidth val="150"/>
        <c:axId val="95254016"/>
        <c:axId val="9525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95254016"/>
        <c:axId val="95255936"/>
      </c:lineChart>
      <c:dateAx>
        <c:axId val="95254016"/>
        <c:scaling>
          <c:orientation val="minMax"/>
        </c:scaling>
        <c:delete val="1"/>
        <c:axPos val="b"/>
        <c:numFmt formatCode="ge" sourceLinked="1"/>
        <c:majorTickMark val="none"/>
        <c:minorTickMark val="none"/>
        <c:tickLblPos val="none"/>
        <c:crossAx val="95255936"/>
        <c:crosses val="autoZero"/>
        <c:auto val="1"/>
        <c:lblOffset val="100"/>
        <c:baseTimeUnit val="years"/>
      </c:dateAx>
      <c:valAx>
        <c:axId val="9525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5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282304"/>
        <c:axId val="952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282304"/>
        <c:axId val="95284224"/>
      </c:lineChart>
      <c:dateAx>
        <c:axId val="95282304"/>
        <c:scaling>
          <c:orientation val="minMax"/>
        </c:scaling>
        <c:delete val="1"/>
        <c:axPos val="b"/>
        <c:numFmt formatCode="ge" sourceLinked="1"/>
        <c:majorTickMark val="none"/>
        <c:minorTickMark val="none"/>
        <c:tickLblPos val="none"/>
        <c:crossAx val="95284224"/>
        <c:crosses val="autoZero"/>
        <c:auto val="1"/>
        <c:lblOffset val="100"/>
        <c:baseTimeUnit val="years"/>
      </c:dateAx>
      <c:valAx>
        <c:axId val="952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335168"/>
        <c:axId val="953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335168"/>
        <c:axId val="95337088"/>
      </c:lineChart>
      <c:dateAx>
        <c:axId val="95335168"/>
        <c:scaling>
          <c:orientation val="minMax"/>
        </c:scaling>
        <c:delete val="1"/>
        <c:axPos val="b"/>
        <c:numFmt formatCode="ge" sourceLinked="1"/>
        <c:majorTickMark val="none"/>
        <c:minorTickMark val="none"/>
        <c:tickLblPos val="none"/>
        <c:crossAx val="95337088"/>
        <c:crosses val="autoZero"/>
        <c:auto val="1"/>
        <c:lblOffset val="100"/>
        <c:baseTimeUnit val="years"/>
      </c:dateAx>
      <c:valAx>
        <c:axId val="953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95552"/>
        <c:axId val="999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95552"/>
        <c:axId val="99910016"/>
      </c:lineChart>
      <c:dateAx>
        <c:axId val="99895552"/>
        <c:scaling>
          <c:orientation val="minMax"/>
        </c:scaling>
        <c:delete val="1"/>
        <c:axPos val="b"/>
        <c:numFmt formatCode="ge" sourceLinked="1"/>
        <c:majorTickMark val="none"/>
        <c:minorTickMark val="none"/>
        <c:tickLblPos val="none"/>
        <c:crossAx val="99910016"/>
        <c:crosses val="autoZero"/>
        <c:auto val="1"/>
        <c:lblOffset val="100"/>
        <c:baseTimeUnit val="years"/>
      </c:dateAx>
      <c:valAx>
        <c:axId val="999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38688"/>
        <c:axId val="999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38688"/>
        <c:axId val="99940608"/>
      </c:lineChart>
      <c:dateAx>
        <c:axId val="99938688"/>
        <c:scaling>
          <c:orientation val="minMax"/>
        </c:scaling>
        <c:delete val="1"/>
        <c:axPos val="b"/>
        <c:numFmt formatCode="ge" sourceLinked="1"/>
        <c:majorTickMark val="none"/>
        <c:minorTickMark val="none"/>
        <c:tickLblPos val="none"/>
        <c:crossAx val="99940608"/>
        <c:crosses val="autoZero"/>
        <c:auto val="1"/>
        <c:lblOffset val="100"/>
        <c:baseTimeUnit val="years"/>
      </c:dateAx>
      <c:valAx>
        <c:axId val="999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916.59</c:v>
                </c:pt>
                <c:pt idx="1">
                  <c:v>879.28</c:v>
                </c:pt>
                <c:pt idx="2">
                  <c:v>850.16</c:v>
                </c:pt>
                <c:pt idx="3">
                  <c:v>797.5</c:v>
                </c:pt>
                <c:pt idx="4">
                  <c:v>762.76</c:v>
                </c:pt>
              </c:numCache>
            </c:numRef>
          </c:val>
        </c:ser>
        <c:dLbls>
          <c:showLegendKey val="0"/>
          <c:showVal val="0"/>
          <c:showCatName val="0"/>
          <c:showSerName val="0"/>
          <c:showPercent val="0"/>
          <c:showBubbleSize val="0"/>
        </c:dLbls>
        <c:gapWidth val="150"/>
        <c:axId val="99975168"/>
        <c:axId val="999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99975168"/>
        <c:axId val="99977088"/>
      </c:lineChart>
      <c:dateAx>
        <c:axId val="99975168"/>
        <c:scaling>
          <c:orientation val="minMax"/>
        </c:scaling>
        <c:delete val="1"/>
        <c:axPos val="b"/>
        <c:numFmt formatCode="ge" sourceLinked="1"/>
        <c:majorTickMark val="none"/>
        <c:minorTickMark val="none"/>
        <c:tickLblPos val="none"/>
        <c:crossAx val="99977088"/>
        <c:crosses val="autoZero"/>
        <c:auto val="1"/>
        <c:lblOffset val="100"/>
        <c:baseTimeUnit val="years"/>
      </c:dateAx>
      <c:valAx>
        <c:axId val="999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54.89</c:v>
                </c:pt>
                <c:pt idx="1">
                  <c:v>56.32</c:v>
                </c:pt>
                <c:pt idx="2">
                  <c:v>52.54</c:v>
                </c:pt>
                <c:pt idx="3">
                  <c:v>56.55</c:v>
                </c:pt>
                <c:pt idx="4">
                  <c:v>55.79</c:v>
                </c:pt>
              </c:numCache>
            </c:numRef>
          </c:val>
        </c:ser>
        <c:dLbls>
          <c:showLegendKey val="0"/>
          <c:showVal val="0"/>
          <c:showCatName val="0"/>
          <c:showSerName val="0"/>
          <c:showPercent val="0"/>
          <c:showBubbleSize val="0"/>
        </c:dLbls>
        <c:gapWidth val="150"/>
        <c:axId val="100003200"/>
        <c:axId val="1000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00003200"/>
        <c:axId val="100009472"/>
      </c:lineChart>
      <c:dateAx>
        <c:axId val="100003200"/>
        <c:scaling>
          <c:orientation val="minMax"/>
        </c:scaling>
        <c:delete val="1"/>
        <c:axPos val="b"/>
        <c:numFmt formatCode="ge" sourceLinked="1"/>
        <c:majorTickMark val="none"/>
        <c:minorTickMark val="none"/>
        <c:tickLblPos val="none"/>
        <c:crossAx val="100009472"/>
        <c:crosses val="autoZero"/>
        <c:auto val="1"/>
        <c:lblOffset val="100"/>
        <c:baseTimeUnit val="years"/>
      </c:dateAx>
      <c:valAx>
        <c:axId val="1000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389.46</c:v>
                </c:pt>
                <c:pt idx="1">
                  <c:v>379.49</c:v>
                </c:pt>
                <c:pt idx="2">
                  <c:v>428.11</c:v>
                </c:pt>
                <c:pt idx="3">
                  <c:v>397.19</c:v>
                </c:pt>
                <c:pt idx="4">
                  <c:v>428.41</c:v>
                </c:pt>
              </c:numCache>
            </c:numRef>
          </c:val>
        </c:ser>
        <c:dLbls>
          <c:showLegendKey val="0"/>
          <c:showVal val="0"/>
          <c:showCatName val="0"/>
          <c:showSerName val="0"/>
          <c:showPercent val="0"/>
          <c:showBubbleSize val="0"/>
        </c:dLbls>
        <c:gapWidth val="150"/>
        <c:axId val="100047488"/>
        <c:axId val="10006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00047488"/>
        <c:axId val="100061952"/>
      </c:lineChart>
      <c:dateAx>
        <c:axId val="100047488"/>
        <c:scaling>
          <c:orientation val="minMax"/>
        </c:scaling>
        <c:delete val="1"/>
        <c:axPos val="b"/>
        <c:numFmt formatCode="ge" sourceLinked="1"/>
        <c:majorTickMark val="none"/>
        <c:minorTickMark val="none"/>
        <c:tickLblPos val="none"/>
        <c:crossAx val="100061952"/>
        <c:crosses val="autoZero"/>
        <c:auto val="1"/>
        <c:lblOffset val="100"/>
        <c:baseTimeUnit val="years"/>
      </c:dateAx>
      <c:valAx>
        <c:axId val="10006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須賀川市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77638</v>
      </c>
      <c r="AM8" s="51"/>
      <c r="AN8" s="51"/>
      <c r="AO8" s="51"/>
      <c r="AP8" s="51"/>
      <c r="AQ8" s="51"/>
      <c r="AR8" s="51"/>
      <c r="AS8" s="51"/>
      <c r="AT8" s="46">
        <f>データ!$S$6</f>
        <v>279.43</v>
      </c>
      <c r="AU8" s="46"/>
      <c r="AV8" s="46"/>
      <c r="AW8" s="46"/>
      <c r="AX8" s="46"/>
      <c r="AY8" s="46"/>
      <c r="AZ8" s="46"/>
      <c r="BA8" s="46"/>
      <c r="BB8" s="46">
        <f>データ!$T$6</f>
        <v>277.83999999999997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0.05</v>
      </c>
      <c r="Q10" s="46"/>
      <c r="R10" s="46"/>
      <c r="S10" s="46"/>
      <c r="T10" s="46"/>
      <c r="U10" s="46"/>
      <c r="V10" s="46"/>
      <c r="W10" s="51">
        <f>データ!$Q$6</f>
        <v>3825</v>
      </c>
      <c r="X10" s="51"/>
      <c r="Y10" s="51"/>
      <c r="Z10" s="51"/>
      <c r="AA10" s="51"/>
      <c r="AB10" s="51"/>
      <c r="AC10" s="51"/>
      <c r="AD10" s="2"/>
      <c r="AE10" s="2"/>
      <c r="AF10" s="2"/>
      <c r="AG10" s="2"/>
      <c r="AH10" s="2"/>
      <c r="AI10" s="2"/>
      <c r="AJ10" s="2"/>
      <c r="AK10" s="2"/>
      <c r="AL10" s="51">
        <f>データ!$U$6</f>
        <v>38</v>
      </c>
      <c r="AM10" s="51"/>
      <c r="AN10" s="51"/>
      <c r="AO10" s="51"/>
      <c r="AP10" s="51"/>
      <c r="AQ10" s="51"/>
      <c r="AR10" s="51"/>
      <c r="AS10" s="51"/>
      <c r="AT10" s="46">
        <f>データ!$V$6</f>
        <v>0.08</v>
      </c>
      <c r="AU10" s="46"/>
      <c r="AV10" s="46"/>
      <c r="AW10" s="46"/>
      <c r="AX10" s="46"/>
      <c r="AY10" s="46"/>
      <c r="AZ10" s="46"/>
      <c r="BA10" s="46"/>
      <c r="BB10" s="46">
        <f>データ!$W$6</f>
        <v>475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72079</v>
      </c>
      <c r="D6" s="34">
        <f t="shared" si="3"/>
        <v>47</v>
      </c>
      <c r="E6" s="34">
        <f t="shared" si="3"/>
        <v>1</v>
      </c>
      <c r="F6" s="34">
        <f t="shared" si="3"/>
        <v>0</v>
      </c>
      <c r="G6" s="34">
        <f t="shared" si="3"/>
        <v>0</v>
      </c>
      <c r="H6" s="34" t="str">
        <f t="shared" si="3"/>
        <v>福島県　須賀川市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0.05</v>
      </c>
      <c r="Q6" s="35">
        <f t="shared" si="3"/>
        <v>3825</v>
      </c>
      <c r="R6" s="35">
        <f t="shared" si="3"/>
        <v>77638</v>
      </c>
      <c r="S6" s="35">
        <f t="shared" si="3"/>
        <v>279.43</v>
      </c>
      <c r="T6" s="35">
        <f t="shared" si="3"/>
        <v>277.83999999999997</v>
      </c>
      <c r="U6" s="35">
        <f t="shared" si="3"/>
        <v>38</v>
      </c>
      <c r="V6" s="35">
        <f t="shared" si="3"/>
        <v>0.08</v>
      </c>
      <c r="W6" s="35">
        <f t="shared" si="3"/>
        <v>475</v>
      </c>
      <c r="X6" s="36">
        <f>IF(X7="",NA(),X7)</f>
        <v>88.94</v>
      </c>
      <c r="Y6" s="36">
        <f t="shared" ref="Y6:AG6" si="4">IF(Y7="",NA(),Y7)</f>
        <v>88.33</v>
      </c>
      <c r="Z6" s="36">
        <f t="shared" si="4"/>
        <v>88.78</v>
      </c>
      <c r="AA6" s="36">
        <f t="shared" si="4"/>
        <v>87.79</v>
      </c>
      <c r="AB6" s="36">
        <f t="shared" si="4"/>
        <v>87.53</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916.59</v>
      </c>
      <c r="BF6" s="36">
        <f t="shared" ref="BF6:BN6" si="7">IF(BF7="",NA(),BF7)</f>
        <v>879.28</v>
      </c>
      <c r="BG6" s="36">
        <f t="shared" si="7"/>
        <v>850.16</v>
      </c>
      <c r="BH6" s="36">
        <f t="shared" si="7"/>
        <v>797.5</v>
      </c>
      <c r="BI6" s="36">
        <f t="shared" si="7"/>
        <v>762.76</v>
      </c>
      <c r="BJ6" s="36">
        <f t="shared" si="7"/>
        <v>1496.15</v>
      </c>
      <c r="BK6" s="36">
        <f t="shared" si="7"/>
        <v>1462.56</v>
      </c>
      <c r="BL6" s="36">
        <f t="shared" si="7"/>
        <v>1486.62</v>
      </c>
      <c r="BM6" s="36">
        <f t="shared" si="7"/>
        <v>1510.14</v>
      </c>
      <c r="BN6" s="36">
        <f t="shared" si="7"/>
        <v>1595.62</v>
      </c>
      <c r="BO6" s="35" t="str">
        <f>IF(BO7="","",IF(BO7="-","【-】","【"&amp;SUBSTITUTE(TEXT(BO7,"#,##0.00"),"-","△")&amp;"】"))</f>
        <v>【1,280.76】</v>
      </c>
      <c r="BP6" s="36">
        <f>IF(BP7="",NA(),BP7)</f>
        <v>54.89</v>
      </c>
      <c r="BQ6" s="36">
        <f t="shared" ref="BQ6:BY6" si="8">IF(BQ7="",NA(),BQ7)</f>
        <v>56.32</v>
      </c>
      <c r="BR6" s="36">
        <f t="shared" si="8"/>
        <v>52.54</v>
      </c>
      <c r="BS6" s="36">
        <f t="shared" si="8"/>
        <v>56.55</v>
      </c>
      <c r="BT6" s="36">
        <f t="shared" si="8"/>
        <v>55.79</v>
      </c>
      <c r="BU6" s="36">
        <f t="shared" si="8"/>
        <v>33.01</v>
      </c>
      <c r="BV6" s="36">
        <f t="shared" si="8"/>
        <v>32.39</v>
      </c>
      <c r="BW6" s="36">
        <f t="shared" si="8"/>
        <v>24.39</v>
      </c>
      <c r="BX6" s="36">
        <f t="shared" si="8"/>
        <v>22.67</v>
      </c>
      <c r="BY6" s="36">
        <f t="shared" si="8"/>
        <v>37.92</v>
      </c>
      <c r="BZ6" s="35" t="str">
        <f>IF(BZ7="","",IF(BZ7="-","【-】","【"&amp;SUBSTITUTE(TEXT(BZ7,"#,##0.00"),"-","△")&amp;"】"))</f>
        <v>【53.06】</v>
      </c>
      <c r="CA6" s="36">
        <f>IF(CA7="",NA(),CA7)</f>
        <v>389.46</v>
      </c>
      <c r="CB6" s="36">
        <f t="shared" ref="CB6:CJ6" si="9">IF(CB7="",NA(),CB7)</f>
        <v>379.49</v>
      </c>
      <c r="CC6" s="36">
        <f t="shared" si="9"/>
        <v>428.11</v>
      </c>
      <c r="CD6" s="36">
        <f t="shared" si="9"/>
        <v>397.19</v>
      </c>
      <c r="CE6" s="36">
        <f t="shared" si="9"/>
        <v>428.41</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39.56</v>
      </c>
      <c r="CM6" s="36">
        <f t="shared" ref="CM6:CU6" si="10">IF(CM7="",NA(),CM7)</f>
        <v>39.130000000000003</v>
      </c>
      <c r="CN6" s="36">
        <f t="shared" si="10"/>
        <v>36.950000000000003</v>
      </c>
      <c r="CO6" s="36">
        <f t="shared" si="10"/>
        <v>43.92</v>
      </c>
      <c r="CP6" s="36">
        <f t="shared" si="10"/>
        <v>46.47</v>
      </c>
      <c r="CQ6" s="36">
        <f t="shared" si="10"/>
        <v>51.11</v>
      </c>
      <c r="CR6" s="36">
        <f t="shared" si="10"/>
        <v>50.49</v>
      </c>
      <c r="CS6" s="36">
        <f t="shared" si="10"/>
        <v>48.36</v>
      </c>
      <c r="CT6" s="36">
        <f t="shared" si="10"/>
        <v>48.7</v>
      </c>
      <c r="CU6" s="36">
        <f t="shared" si="10"/>
        <v>46.9</v>
      </c>
      <c r="CV6" s="35" t="str">
        <f>IF(CV7="","",IF(CV7="-","【-】","【"&amp;SUBSTITUTE(TEXT(CV7,"#,##0.00"),"-","△")&amp;"】"))</f>
        <v>【56.28】</v>
      </c>
      <c r="CW6" s="36">
        <f>IF(CW7="",NA(),CW7)</f>
        <v>90.85</v>
      </c>
      <c r="CX6" s="36">
        <f t="shared" ref="CX6:DF6" si="11">IF(CX7="",NA(),CX7)</f>
        <v>91.45</v>
      </c>
      <c r="CY6" s="36">
        <f t="shared" si="11"/>
        <v>90.59</v>
      </c>
      <c r="CZ6" s="36">
        <f t="shared" si="11"/>
        <v>76.95</v>
      </c>
      <c r="DA6" s="36">
        <f t="shared" si="11"/>
        <v>67.67</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72079</v>
      </c>
      <c r="D7" s="38">
        <v>47</v>
      </c>
      <c r="E7" s="38">
        <v>1</v>
      </c>
      <c r="F7" s="38">
        <v>0</v>
      </c>
      <c r="G7" s="38">
        <v>0</v>
      </c>
      <c r="H7" s="38" t="s">
        <v>108</v>
      </c>
      <c r="I7" s="38" t="s">
        <v>109</v>
      </c>
      <c r="J7" s="38" t="s">
        <v>110</v>
      </c>
      <c r="K7" s="38" t="s">
        <v>111</v>
      </c>
      <c r="L7" s="38" t="s">
        <v>112</v>
      </c>
      <c r="M7" s="38"/>
      <c r="N7" s="39" t="s">
        <v>113</v>
      </c>
      <c r="O7" s="39" t="s">
        <v>114</v>
      </c>
      <c r="P7" s="39">
        <v>0.05</v>
      </c>
      <c r="Q7" s="39">
        <v>3825</v>
      </c>
      <c r="R7" s="39">
        <v>77638</v>
      </c>
      <c r="S7" s="39">
        <v>279.43</v>
      </c>
      <c r="T7" s="39">
        <v>277.83999999999997</v>
      </c>
      <c r="U7" s="39">
        <v>38</v>
      </c>
      <c r="V7" s="39">
        <v>0.08</v>
      </c>
      <c r="W7" s="39">
        <v>475</v>
      </c>
      <c r="X7" s="39">
        <v>88.94</v>
      </c>
      <c r="Y7" s="39">
        <v>88.33</v>
      </c>
      <c r="Z7" s="39">
        <v>88.78</v>
      </c>
      <c r="AA7" s="39">
        <v>87.79</v>
      </c>
      <c r="AB7" s="39">
        <v>87.53</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916.59</v>
      </c>
      <c r="BF7" s="39">
        <v>879.28</v>
      </c>
      <c r="BG7" s="39">
        <v>850.16</v>
      </c>
      <c r="BH7" s="39">
        <v>797.5</v>
      </c>
      <c r="BI7" s="39">
        <v>762.76</v>
      </c>
      <c r="BJ7" s="39">
        <v>1496.15</v>
      </c>
      <c r="BK7" s="39">
        <v>1462.56</v>
      </c>
      <c r="BL7" s="39">
        <v>1486.62</v>
      </c>
      <c r="BM7" s="39">
        <v>1510.14</v>
      </c>
      <c r="BN7" s="39">
        <v>1595.62</v>
      </c>
      <c r="BO7" s="39">
        <v>1280.76</v>
      </c>
      <c r="BP7" s="39">
        <v>54.89</v>
      </c>
      <c r="BQ7" s="39">
        <v>56.32</v>
      </c>
      <c r="BR7" s="39">
        <v>52.54</v>
      </c>
      <c r="BS7" s="39">
        <v>56.55</v>
      </c>
      <c r="BT7" s="39">
        <v>55.79</v>
      </c>
      <c r="BU7" s="39">
        <v>33.01</v>
      </c>
      <c r="BV7" s="39">
        <v>32.39</v>
      </c>
      <c r="BW7" s="39">
        <v>24.39</v>
      </c>
      <c r="BX7" s="39">
        <v>22.67</v>
      </c>
      <c r="BY7" s="39">
        <v>37.92</v>
      </c>
      <c r="BZ7" s="39">
        <v>53.06</v>
      </c>
      <c r="CA7" s="39">
        <v>389.46</v>
      </c>
      <c r="CB7" s="39">
        <v>379.49</v>
      </c>
      <c r="CC7" s="39">
        <v>428.11</v>
      </c>
      <c r="CD7" s="39">
        <v>397.19</v>
      </c>
      <c r="CE7" s="39">
        <v>428.41</v>
      </c>
      <c r="CF7" s="39">
        <v>523.08000000000004</v>
      </c>
      <c r="CG7" s="39">
        <v>530.83000000000004</v>
      </c>
      <c r="CH7" s="39">
        <v>734.18</v>
      </c>
      <c r="CI7" s="39">
        <v>789.62</v>
      </c>
      <c r="CJ7" s="39">
        <v>423.18</v>
      </c>
      <c r="CK7" s="39">
        <v>314.83</v>
      </c>
      <c r="CL7" s="39">
        <v>39.56</v>
      </c>
      <c r="CM7" s="39">
        <v>39.130000000000003</v>
      </c>
      <c r="CN7" s="39">
        <v>36.950000000000003</v>
      </c>
      <c r="CO7" s="39">
        <v>43.92</v>
      </c>
      <c r="CP7" s="39">
        <v>46.47</v>
      </c>
      <c r="CQ7" s="39">
        <v>51.11</v>
      </c>
      <c r="CR7" s="39">
        <v>50.49</v>
      </c>
      <c r="CS7" s="39">
        <v>48.36</v>
      </c>
      <c r="CT7" s="39">
        <v>48.7</v>
      </c>
      <c r="CU7" s="39">
        <v>46.9</v>
      </c>
      <c r="CV7" s="39">
        <v>56.28</v>
      </c>
      <c r="CW7" s="39">
        <v>90.85</v>
      </c>
      <c r="CX7" s="39">
        <v>91.45</v>
      </c>
      <c r="CY7" s="39">
        <v>90.59</v>
      </c>
      <c r="CZ7" s="39">
        <v>76.95</v>
      </c>
      <c r="DA7" s="39">
        <v>67.67</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1018</dc:creator>
  <cp:lastModifiedBy> </cp:lastModifiedBy>
  <cp:lastPrinted>2018-02-06T05:53:35Z</cp:lastPrinted>
  <dcterms:created xsi:type="dcterms:W3CDTF">2018-01-31T07:06:18Z</dcterms:created>
  <dcterms:modified xsi:type="dcterms:W3CDTF">2018-02-27T08:44:32Z</dcterms:modified>
</cp:coreProperties>
</file>