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2\平成28年度\11.水道\B.上水道\0.諸務\02_報告・回答\H29.2.10（公営企業に係る「経営比較分析表」の分析等について）\回答\"/>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R6" i="5"/>
  <c r="AQ8" i="4" s="1"/>
  <c r="Q6" i="5"/>
  <c r="AI8" i="4" s="1"/>
  <c r="P6" i="5"/>
  <c r="O6" i="5"/>
  <c r="N6" i="5"/>
  <c r="J10" i="4" s="1"/>
  <c r="M6" i="5"/>
  <c r="B10" i="4" s="1"/>
  <c r="L6" i="5"/>
  <c r="K6" i="5"/>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R10" i="4"/>
  <c r="AY8" i="4"/>
  <c r="Z8" i="4"/>
  <c r="R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<sst xmlns="http://schemas.openxmlformats.org/spreadsheetml/2006/main" count="217" uniqueCount="107">
  <si>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</si>
  <si>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</si>
  <si>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</si>
  <si>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</si>
  <si>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</si>
  <si>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</si>
  <si>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</si>
  <si>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</si>
  <si>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</si>
  <si>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</si>
  <si>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</si>
  <si>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</si>
  <si>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</si>
  <si>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</si>
  <si>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</si>
  <si>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</si>
  <si>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</si>
  <si>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</si>
  <si>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</si>
  <si>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</si>
  <si>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</si>
  <si>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</si>
  <si>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</si>
  <si>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</si>
  <si>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</si>
  <si>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</si>
  <si>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</si>
  <si>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</si>
  <si>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</si>
  <si>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</si>
  <si>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</si>
  <si>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</si>
  <si>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</si>
  <si>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</si>
  <si>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</si>
  <si>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</si>
  <si>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</si>
  <si>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</si>
  <si>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</si>
  <si>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</si>
  <si>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</si>
  <si>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</si>
  <si>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</si>
  <si>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</si>
  <si>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</si>
  <si>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</si>
  <si>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</si>
  <si>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</si>
  <si>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</si>
  <si>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</si>
  <si>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</si>
  <si>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</si>
  <si>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</si>
  <si>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</si>
  <si>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</si>
  <si>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</si>
  <si>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</si>
  <si>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</si>
  <si>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</si>
  <si>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</si>
  <si>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</si>
  <si>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</si>
  <si>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</si>
  <si>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</si>
  <si>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</si>
  <si>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</si>
  <si>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</si>
  <si>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</si>
  <si>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</si>
  <si>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</si>
  <si>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</si>
  <si>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</si>
  <si>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</si>
  <si>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</si>
  <si>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</si>
  <si>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</si>
  <si>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</si>
  <si>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</si>
  <si>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</si>
  <si>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</si>
  <si>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</si>
  <si>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</si>
  <si>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</si>
  <si>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</si>
  <si>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</si>
  <si>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</si>
  <si>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</si>
  <si>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</si>
  <si>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</si>
  <si>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</si>
  <si>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</si>
  <si>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</si>
  <si>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</si>
  <si>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小野町</t>
  </si>
  <si>
    <t>法適用</t>
  </si>
  <si>
    <t>水道事業</t>
  </si>
  <si>
    <t>末端給水事業</t>
  </si>
  <si>
    <t>A8</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</si>
  <si>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</si>
  <si>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</si>
  <si>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</si>
  <si>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</si>
  <si>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</si>
  <si>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</si>
  <si>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①比率は100%超だが、経常収益には一般会計繰出金も含まれているため、営業収益のみでも100%に近づけられるよう徴収努力が必要である。
②欠損金は生じていないため累積欠損金比率は0％である。引き続き欠損金を発生させないよう経営努力を続ける。
③比率は100%超だが、類似団体平均値よりも低い割合となっている。流動負債の約半分を企業債及び他会計借入金償還金が占めており、当面は同程度の比率で推移していくと思われる。
④年々減少傾向にあり、類似団体平均をやや下回っているが、今後施設改修や管路更新の財源として新たに借入することが想定されるため、経営規模に見合った借入を行うことが必要である。
⑤回収率は類似団体平均並みであるが、供給単価と給水原価に開きがあることから適正な料金設定の検討が必要である。
⑥給水原価は類似団体平均より高い状態が続いている。引き続き維持管理費用の削減に努めたい。
⑦施設利用率は類似団体平均と比較してもかなり低く、非効率な稼働状況となっている。施設改修の時期でもあるため、今後の給水人口予測等を踏まえ、ダウンサイジングも含めた検討が必要である。
⑧類似団体平均と同等ではあるが、全国平均から比べると低い数値となっている。平成28年度は漏水調査を実施したため、漏水の疑いがある箇所を来年度以降修繕していき、有収率の向上に努めていく。</t>
    <rPh sb="1" eb="3">
      <t>ヒリツ</t>
    </rPh>
    <rPh sb="8" eb="9">
      <t>チョウ</t>
    </rPh>
    <rPh sb="12" eb="14">
      <t>ケイジョウ</t>
    </rPh>
    <rPh sb="14" eb="16">
      <t>シュウエキ</t>
    </rPh>
    <rPh sb="18" eb="20">
      <t>イッパン</t>
    </rPh>
    <rPh sb="20" eb="22">
      <t>カイケイ</t>
    </rPh>
    <rPh sb="22" eb="24">
      <t>クリダ</t>
    </rPh>
    <rPh sb="24" eb="25">
      <t>キン</t>
    </rPh>
    <rPh sb="26" eb="27">
      <t>フク</t>
    </rPh>
    <rPh sb="35" eb="37">
      <t>エイギョウ</t>
    </rPh>
    <rPh sb="37" eb="39">
      <t>シュウエキ</t>
    </rPh>
    <rPh sb="48" eb="49">
      <t>チカ</t>
    </rPh>
    <rPh sb="56" eb="58">
      <t>チョウシュウ</t>
    </rPh>
    <rPh sb="58" eb="60">
      <t>ドリョク</t>
    </rPh>
    <rPh sb="61" eb="63">
      <t>ヒツヨウ</t>
    </rPh>
    <rPh sb="69" eb="72">
      <t>ケッソンキン</t>
    </rPh>
    <rPh sb="73" eb="74">
      <t>ショウ</t>
    </rPh>
    <rPh sb="81" eb="83">
      <t>ルイセキ</t>
    </rPh>
    <rPh sb="83" eb="86">
      <t>ケッソンキン</t>
    </rPh>
    <rPh sb="86" eb="88">
      <t>ヒリツ</t>
    </rPh>
    <rPh sb="95" eb="96">
      <t>ヒ</t>
    </rPh>
    <rPh sb="97" eb="98">
      <t>ツヅ</t>
    </rPh>
    <rPh sb="99" eb="102">
      <t>ケッソンキン</t>
    </rPh>
    <rPh sb="103" eb="105">
      <t>ハッセイ</t>
    </rPh>
    <rPh sb="111" eb="113">
      <t>ケイエイ</t>
    </rPh>
    <rPh sb="113" eb="115">
      <t>ドリョク</t>
    </rPh>
    <rPh sb="116" eb="117">
      <t>ツヅ</t>
    </rPh>
    <rPh sb="122" eb="124">
      <t>ヒリツ</t>
    </rPh>
    <rPh sb="129" eb="130">
      <t>チョウ</t>
    </rPh>
    <rPh sb="173" eb="174">
      <t>キン</t>
    </rPh>
    <rPh sb="184" eb="186">
      <t>トウメン</t>
    </rPh>
    <rPh sb="187" eb="188">
      <t>ドウ</t>
    </rPh>
    <rPh sb="188" eb="190">
      <t>テイド</t>
    </rPh>
    <rPh sb="191" eb="193">
      <t>ヒリツ</t>
    </rPh>
    <rPh sb="194" eb="196">
      <t>スイイ</t>
    </rPh>
    <rPh sb="201" eb="202">
      <t>オモ</t>
    </rPh>
    <rPh sb="208" eb="210">
      <t>ネンネン</t>
    </rPh>
    <rPh sb="210" eb="212">
      <t>ゲンショウ</t>
    </rPh>
    <rPh sb="212" eb="214">
      <t>ケイコウ</t>
    </rPh>
    <rPh sb="218" eb="220">
      <t>ルイジ</t>
    </rPh>
    <rPh sb="220" eb="222">
      <t>ダンタイ</t>
    </rPh>
    <rPh sb="222" eb="224">
      <t>ヘイキン</t>
    </rPh>
    <rPh sb="227" eb="229">
      <t>シタマワ</t>
    </rPh>
    <rPh sb="235" eb="237">
      <t>コンゴ</t>
    </rPh>
    <rPh sb="237" eb="239">
      <t>シセツ</t>
    </rPh>
    <rPh sb="239" eb="241">
      <t>カイシュウ</t>
    </rPh>
    <rPh sb="242" eb="244">
      <t>カンロ</t>
    </rPh>
    <rPh sb="244" eb="246">
      <t>コウシン</t>
    </rPh>
    <rPh sb="247" eb="249">
      <t>ザイゲン</t>
    </rPh>
    <rPh sb="252" eb="253">
      <t>アラ</t>
    </rPh>
    <rPh sb="255" eb="257">
      <t>カリイ</t>
    </rPh>
    <rPh sb="262" eb="264">
      <t>ソウテイ</t>
    </rPh>
    <rPh sb="270" eb="272">
      <t>ケイエイ</t>
    </rPh>
    <rPh sb="272" eb="274">
      <t>キボ</t>
    </rPh>
    <rPh sb="275" eb="277">
      <t>ミア</t>
    </rPh>
    <rPh sb="279" eb="281">
      <t>カリイレ</t>
    </rPh>
    <rPh sb="282" eb="283">
      <t>オコナ</t>
    </rPh>
    <rPh sb="287" eb="289">
      <t>ヒツヨウ</t>
    </rPh>
    <rPh sb="295" eb="297">
      <t>カイシュウ</t>
    </rPh>
    <rPh sb="297" eb="298">
      <t>リツ</t>
    </rPh>
    <rPh sb="299" eb="301">
      <t>ルイジ</t>
    </rPh>
    <rPh sb="301" eb="303">
      <t>ダンタイ</t>
    </rPh>
    <rPh sb="303" eb="305">
      <t>ヘイキン</t>
    </rPh>
    <rPh sb="305" eb="306">
      <t>ナ</t>
    </rPh>
    <rPh sb="312" eb="314">
      <t>キョウキュウ</t>
    </rPh>
    <rPh sb="314" eb="316">
      <t>タンカ</t>
    </rPh>
    <rPh sb="317" eb="319">
      <t>キュウスイ</t>
    </rPh>
    <rPh sb="319" eb="321">
      <t>ゲンカ</t>
    </rPh>
    <rPh sb="322" eb="323">
      <t>ヒラ</t>
    </rPh>
    <rPh sb="331" eb="333">
      <t>テキセイ</t>
    </rPh>
    <rPh sb="334" eb="336">
      <t>リョウキン</t>
    </rPh>
    <rPh sb="336" eb="338">
      <t>セッテイ</t>
    </rPh>
    <rPh sb="339" eb="341">
      <t>ケントウ</t>
    </rPh>
    <rPh sb="342" eb="344">
      <t>ヒツヨウ</t>
    </rPh>
    <rPh sb="350" eb="352">
      <t>キュウスイ</t>
    </rPh>
    <rPh sb="352" eb="354">
      <t>ゲンカ</t>
    </rPh>
    <rPh sb="355" eb="357">
      <t>ルイジ</t>
    </rPh>
    <rPh sb="357" eb="359">
      <t>ダンタイ</t>
    </rPh>
    <rPh sb="359" eb="361">
      <t>ヘイキン</t>
    </rPh>
    <rPh sb="363" eb="364">
      <t>タカ</t>
    </rPh>
    <rPh sb="365" eb="367">
      <t>ジョウタイ</t>
    </rPh>
    <rPh sb="368" eb="369">
      <t>ツヅ</t>
    </rPh>
    <rPh sb="374" eb="375">
      <t>ヒ</t>
    </rPh>
    <rPh sb="376" eb="377">
      <t>ツヅ</t>
    </rPh>
    <rPh sb="378" eb="380">
      <t>イジ</t>
    </rPh>
    <rPh sb="380" eb="382">
      <t>カンリ</t>
    </rPh>
    <rPh sb="382" eb="384">
      <t>ヒヨウ</t>
    </rPh>
    <rPh sb="385" eb="387">
      <t>サクゲン</t>
    </rPh>
    <rPh sb="388" eb="389">
      <t>ツト</t>
    </rPh>
    <rPh sb="395" eb="397">
      <t>シセツ</t>
    </rPh>
    <rPh sb="397" eb="400">
      <t>リヨウリツ</t>
    </rPh>
    <rPh sb="401" eb="403">
      <t>ルイジ</t>
    </rPh>
    <rPh sb="403" eb="405">
      <t>ダンタイ</t>
    </rPh>
    <rPh sb="405" eb="407">
      <t>ヘイキン</t>
    </rPh>
    <rPh sb="408" eb="410">
      <t>ヒカク</t>
    </rPh>
    <rPh sb="416" eb="417">
      <t>ヒク</t>
    </rPh>
    <rPh sb="419" eb="422">
      <t>ヒコウリツ</t>
    </rPh>
    <rPh sb="423" eb="425">
      <t>カドウ</t>
    </rPh>
    <rPh sb="425" eb="427">
      <t>ジョウキョウ</t>
    </rPh>
    <rPh sb="439" eb="441">
      <t>ジキ</t>
    </rPh>
    <rPh sb="448" eb="450">
      <t>コンゴ</t>
    </rPh>
    <rPh sb="451" eb="453">
      <t>キュウスイ</t>
    </rPh>
    <rPh sb="453" eb="455">
      <t>ジンコウ</t>
    </rPh>
    <rPh sb="455" eb="457">
      <t>ヨソク</t>
    </rPh>
    <rPh sb="457" eb="458">
      <t>トウ</t>
    </rPh>
    <rPh sb="459" eb="460">
      <t>フ</t>
    </rPh>
    <rPh sb="472" eb="473">
      <t>フク</t>
    </rPh>
    <rPh sb="475" eb="477">
      <t>ケントウ</t>
    </rPh>
    <rPh sb="478" eb="480">
      <t>ヒツヨウ</t>
    </rPh>
    <rPh sb="486" eb="488">
      <t>ルイジ</t>
    </rPh>
    <rPh sb="488" eb="490">
      <t>ダンタイ</t>
    </rPh>
    <rPh sb="490" eb="492">
      <t>ヘイキン</t>
    </rPh>
    <rPh sb="493" eb="495">
      <t>ドウトウ</t>
    </rPh>
    <rPh sb="501" eb="503">
      <t>ゼンコク</t>
    </rPh>
    <rPh sb="503" eb="505">
      <t>ヘイキン</t>
    </rPh>
    <rPh sb="507" eb="508">
      <t>クラ</t>
    </rPh>
    <rPh sb="511" eb="512">
      <t>ヒク</t>
    </rPh>
    <rPh sb="513" eb="515">
      <t>スウチ</t>
    </rPh>
    <rPh sb="522" eb="524">
      <t>ヘイセイ</t>
    </rPh>
    <rPh sb="526" eb="528">
      <t>ネンド</t>
    </rPh>
    <rPh sb="529" eb="531">
      <t>ロウスイ</t>
    </rPh>
    <rPh sb="531" eb="533">
      <t>チョウサ</t>
    </rPh>
    <rPh sb="534" eb="536">
      <t>ジッシ</t>
    </rPh>
    <rPh sb="541" eb="543">
      <t>ロウスイ</t>
    </rPh>
    <rPh sb="544" eb="545">
      <t>ウタガ</t>
    </rPh>
    <rPh sb="549" eb="551">
      <t>カショ</t>
    </rPh>
    <rPh sb="552" eb="555">
      <t>ライネンド</t>
    </rPh>
    <rPh sb="555" eb="557">
      <t>イコウ</t>
    </rPh>
    <rPh sb="557" eb="559">
      <t>シュウゼン</t>
    </rPh>
    <phoneticPr fontId="4"/>
  </si>
  <si>
    <t>①年々増加傾向にあり、施設の老朽化が進んでいると思われる。今後の給水人口推移等を踏まえながら適切な時期に適切な規模の更新を行っていく。
②平成24年度以降は減少傾向にあり、老朽管の更新がある程度進められていると思われる。今後も石綿管更新や耐震化等と併せて計画的な管路更新を行っていく。
③類似団体平均と比較すると数値としては高くなっているが、国庫補助金や一般会計からの繰出金を財源に管路更新を進めているため、今後の財源確保が課題である。</t>
    <rPh sb="1" eb="3">
      <t>ネンネン</t>
    </rPh>
    <rPh sb="3" eb="5">
      <t>ゾウカ</t>
    </rPh>
    <rPh sb="5" eb="7">
      <t>ケイコウ</t>
    </rPh>
    <rPh sb="11" eb="13">
      <t>シセツ</t>
    </rPh>
    <rPh sb="14" eb="17">
      <t>ロウキュウカ</t>
    </rPh>
    <rPh sb="18" eb="19">
      <t>スス</t>
    </rPh>
    <rPh sb="24" eb="25">
      <t>オモ</t>
    </rPh>
    <rPh sb="29" eb="31">
      <t>コンゴ</t>
    </rPh>
    <rPh sb="32" eb="34">
      <t>キュウスイ</t>
    </rPh>
    <rPh sb="34" eb="36">
      <t>ジンコウ</t>
    </rPh>
    <rPh sb="36" eb="38">
      <t>スイイ</t>
    </rPh>
    <rPh sb="38" eb="39">
      <t>トウ</t>
    </rPh>
    <rPh sb="40" eb="41">
      <t>フ</t>
    </rPh>
    <rPh sb="46" eb="48">
      <t>テキセツ</t>
    </rPh>
    <rPh sb="49" eb="51">
      <t>ジキ</t>
    </rPh>
    <rPh sb="52" eb="54">
      <t>テキセツ</t>
    </rPh>
    <rPh sb="55" eb="57">
      <t>キボ</t>
    </rPh>
    <rPh sb="58" eb="60">
      <t>コウシン</t>
    </rPh>
    <rPh sb="61" eb="62">
      <t>オコナ</t>
    </rPh>
    <rPh sb="69" eb="71">
      <t>ヘイセイ</t>
    </rPh>
    <rPh sb="73" eb="74">
      <t>ネン</t>
    </rPh>
    <rPh sb="74" eb="75">
      <t>ド</t>
    </rPh>
    <rPh sb="75" eb="77">
      <t>イコウ</t>
    </rPh>
    <rPh sb="78" eb="80">
      <t>ゲンショウ</t>
    </rPh>
    <rPh sb="80" eb="82">
      <t>ケイコウ</t>
    </rPh>
    <rPh sb="86" eb="88">
      <t>ロウキュウ</t>
    </rPh>
    <rPh sb="88" eb="89">
      <t>カン</t>
    </rPh>
    <rPh sb="90" eb="92">
      <t>コウシン</t>
    </rPh>
    <rPh sb="95" eb="97">
      <t>テイド</t>
    </rPh>
    <rPh sb="97" eb="98">
      <t>スス</t>
    </rPh>
    <rPh sb="105" eb="106">
      <t>オモ</t>
    </rPh>
    <rPh sb="110" eb="112">
      <t>コンゴ</t>
    </rPh>
    <rPh sb="113" eb="115">
      <t>イシワタ</t>
    </rPh>
    <rPh sb="115" eb="116">
      <t>カン</t>
    </rPh>
    <rPh sb="116" eb="118">
      <t>コウシン</t>
    </rPh>
    <rPh sb="119" eb="122">
      <t>タイシンカ</t>
    </rPh>
    <rPh sb="122" eb="123">
      <t>トウ</t>
    </rPh>
    <rPh sb="124" eb="125">
      <t>アワ</t>
    </rPh>
    <rPh sb="127" eb="130">
      <t>ケイカクテキ</t>
    </rPh>
    <rPh sb="131" eb="133">
      <t>カンロ</t>
    </rPh>
    <rPh sb="133" eb="135">
      <t>コウシン</t>
    </rPh>
    <rPh sb="136" eb="137">
      <t>オコナ</t>
    </rPh>
    <rPh sb="144" eb="146">
      <t>ルイジ</t>
    </rPh>
    <rPh sb="146" eb="148">
      <t>ダンタイ</t>
    </rPh>
    <rPh sb="148" eb="150">
      <t>ヘイキン</t>
    </rPh>
    <rPh sb="151" eb="153">
      <t>ヒカク</t>
    </rPh>
    <rPh sb="156" eb="158">
      <t>スウチ</t>
    </rPh>
    <rPh sb="162" eb="163">
      <t>タカ</t>
    </rPh>
    <rPh sb="171" eb="173">
      <t>コッコ</t>
    </rPh>
    <rPh sb="173" eb="175">
      <t>ホジョ</t>
    </rPh>
    <rPh sb="175" eb="176">
      <t>キン</t>
    </rPh>
    <rPh sb="177" eb="179">
      <t>イッパン</t>
    </rPh>
    <rPh sb="179" eb="181">
      <t>カイケイ</t>
    </rPh>
    <rPh sb="184" eb="186">
      <t>クリダ</t>
    </rPh>
    <rPh sb="186" eb="187">
      <t>キン</t>
    </rPh>
    <rPh sb="188" eb="190">
      <t>ザイゲン</t>
    </rPh>
    <rPh sb="191" eb="193">
      <t>カンロ</t>
    </rPh>
    <rPh sb="193" eb="195">
      <t>コウシン</t>
    </rPh>
    <rPh sb="196" eb="197">
      <t>スス</t>
    </rPh>
    <rPh sb="204" eb="206">
      <t>コンゴ</t>
    </rPh>
    <rPh sb="207" eb="209">
      <t>ザイゲン</t>
    </rPh>
    <rPh sb="209" eb="211">
      <t>カクホ</t>
    </rPh>
    <rPh sb="212" eb="214">
      <t>カダイ</t>
    </rPh>
    <phoneticPr fontId="4"/>
  </si>
  <si>
    <t>経営の健全性は維持できていると思われるが、効率性は低いことから、料金以外の外部資金に依存している状態と考えられる。効率的な事業運営と料金回収率の向上が必要である。
また、施設の老朽化も進んでいることからアセットマネジメントや今後の事業計画の再検討を行った上で財源を確保しつつ適切な施設改修・更新を進めていく。</t>
    <rPh sb="0" eb="2">
      <t>ケイエイ</t>
    </rPh>
    <rPh sb="3" eb="6">
      <t>ケンゼンセイ</t>
    </rPh>
    <rPh sb="7" eb="9">
      <t>イジ</t>
    </rPh>
    <rPh sb="15" eb="16">
      <t>オモ</t>
    </rPh>
    <rPh sb="21" eb="24">
      <t>コウリツセイ</t>
    </rPh>
    <rPh sb="25" eb="26">
      <t>ヒク</t>
    </rPh>
    <rPh sb="32" eb="34">
      <t>リョウキン</t>
    </rPh>
    <rPh sb="34" eb="36">
      <t>イガイ</t>
    </rPh>
    <rPh sb="37" eb="39">
      <t>ガイブ</t>
    </rPh>
    <rPh sb="39" eb="41">
      <t>シキン</t>
    </rPh>
    <rPh sb="42" eb="44">
      <t>イゾン</t>
    </rPh>
    <rPh sb="48" eb="50">
      <t>ジョウタイ</t>
    </rPh>
    <rPh sb="51" eb="52">
      <t>カンガ</t>
    </rPh>
    <rPh sb="57" eb="60">
      <t>コウリツテキ</t>
    </rPh>
    <rPh sb="61" eb="63">
      <t>ジギョウ</t>
    </rPh>
    <rPh sb="63" eb="65">
      <t>ウンエイ</t>
    </rPh>
    <rPh sb="66" eb="68">
      <t>リョウキン</t>
    </rPh>
    <rPh sb="68" eb="70">
      <t>カイシュウ</t>
    </rPh>
    <rPh sb="70" eb="71">
      <t>リツ</t>
    </rPh>
    <rPh sb="72" eb="74">
      <t>コウジョウ</t>
    </rPh>
    <rPh sb="75" eb="77">
      <t>ヒツヨウ</t>
    </rPh>
    <rPh sb="85" eb="87">
      <t>シセツ</t>
    </rPh>
    <rPh sb="88" eb="91">
      <t>ロウキュウカ</t>
    </rPh>
    <rPh sb="92" eb="93">
      <t>スス</t>
    </rPh>
    <rPh sb="112" eb="114">
      <t>コンゴ</t>
    </rPh>
    <rPh sb="115" eb="117">
      <t>ジギョウ</t>
    </rPh>
    <rPh sb="117" eb="119">
      <t>ケイカク</t>
    </rPh>
    <rPh sb="120" eb="123">
      <t>サイケントウ</t>
    </rPh>
    <rPh sb="124" eb="125">
      <t>オコナ</t>
    </rPh>
    <rPh sb="127" eb="128">
      <t>ウエ</t>
    </rPh>
    <rPh sb="129" eb="131">
      <t>ザイゲン</t>
    </rPh>
    <rPh sb="132" eb="134">
      <t>カクホ</t>
    </rPh>
    <rPh sb="137" eb="139">
      <t>テキセツ</t>
    </rPh>
    <rPh sb="140" eb="142">
      <t>シセツ</t>
    </rPh>
    <rPh sb="142" eb="144">
      <t>カイシュウ</t>
    </rPh>
    <rPh sb="145" eb="147">
      <t>コウシン</t>
    </rPh>
    <rPh sb="148" eb="149">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</si>
</sst>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0.37</c:v>
                </c:pt>
                <c:pt idx="1">
                  <c:v>0.74</c:v>
                </c:pt>
                <c:pt idx="2">
                  <c:v>1.39</c:v>
                </c:pt>
                <c:pt idx="3">
                  <c:v>1.72</c:v>
                </c:pt>
                <c:pt idx="4">
                  <c:v>1.1499999999999999</c:v>
                </c:pt>
              </c:numCache>
            </c:numRef>
          </c:val>
          <c:extLst>
            <c:ext xmlns:c16="http://schemas.microsoft.com/office/drawing/2014/chart" uri="{C3380CC4-5D6E-409C-BE32-E72D297353CC}">
              <c16:uniqueId val="{00000000-2446-4367-AAA0-F2CDB89963BF}"/>
            </c:ext>
          </c:extLst>
        </c:ser>
        <c:dLbls>
          <c:showLegendKey val="0"/>
          <c:showVal val="0"/>
          <c:showCatName val="0"/>
          <c:showSerName val="0"/>
          <c:showPercent val="0"/>
          <c:showBubbleSize val="0"/>
        </c:dLbls>
        <c:gapWidth val="150"/>
        <c:axId val="162829440"/>
        <c:axId val="162831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0.66</c:v>
                </c:pt>
                <c:pt idx="2">
                  <c:v>0.64</c:v>
                </c:pt>
                <c:pt idx="3">
                  <c:v>0.56000000000000005</c:v>
                </c:pt>
                <c:pt idx="4">
                  <c:v>0.65</c:v>
                </c:pt>
              </c:numCache>
            </c:numRef>
          </c:val>
          <c:smooth val="0"/>
          <c:extLst>
            <c:ext xmlns:c16="http://schemas.microsoft.com/office/drawing/2014/chart" uri="{C3380CC4-5D6E-409C-BE32-E72D297353CC}">
              <c16:uniqueId val="{00000001-2446-4367-AAA0-F2CDB89963BF}"/>
            </c:ext>
          </c:extLst>
        </c:ser>
        <c:dLbls>
          <c:showLegendKey val="0"/>
          <c:showVal val="0"/>
          <c:showCatName val="0"/>
          <c:showSerName val="0"/>
          <c:showPercent val="0"/>
          <c:showBubbleSize val="0"/>
        </c:dLbls>
        <c:marker val="1"/>
        <c:smooth val="0"/>
        <c:axId val="162829440"/>
        <c:axId val="162831360"/>
      </c:lineChart>
      <c:dateAx>
        <c:axId val="162829440"/>
        <c:scaling>
          <c:orientation val="minMax"/>
        </c:scaling>
        <c:delete val="1"/>
        <c:axPos val="b"/>
        <c:numFmt formatCode="ge" sourceLinked="1"/>
        <c:majorTickMark val="none"/>
        <c:minorTickMark val="none"/>
        <c:tickLblPos val="none"/>
        <c:crossAx val="162831360"/>
        <c:crosses val="autoZero"/>
        <c:auto val="1"/>
        <c:lblOffset val="100"/>
        <c:baseTimeUnit val="years"/>
      </c:dateAx>
      <c:valAx>
        <c:axId val="16283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82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37.119999999999997</c:v>
                </c:pt>
                <c:pt idx="1">
                  <c:v>36.06</c:v>
                </c:pt>
                <c:pt idx="2">
                  <c:v>37.229999999999997</c:v>
                </c:pt>
                <c:pt idx="3">
                  <c:v>38.43</c:v>
                </c:pt>
                <c:pt idx="4">
                  <c:v>34.53</c:v>
                </c:pt>
              </c:numCache>
            </c:numRef>
          </c:val>
          <c:extLst>
            <c:ext xmlns:c16="http://schemas.microsoft.com/office/drawing/2014/chart" uri="{C3380CC4-5D6E-409C-BE32-E72D297353CC}">
              <c16:uniqueId val="{00000000-86FA-436F-B204-CEB46FCF5455}"/>
            </c:ext>
          </c:extLst>
        </c:ser>
        <c:dLbls>
          <c:showLegendKey val="0"/>
          <c:showVal val="0"/>
          <c:showCatName val="0"/>
          <c:showSerName val="0"/>
          <c:showPercent val="0"/>
          <c:showBubbleSize val="0"/>
        </c:dLbls>
        <c:gapWidth val="150"/>
        <c:axId val="163178752"/>
        <c:axId val="163246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50.49</c:v>
                </c:pt>
                <c:pt idx="1">
                  <c:v>49.69</c:v>
                </c:pt>
                <c:pt idx="2">
                  <c:v>49.77</c:v>
                </c:pt>
                <c:pt idx="3">
                  <c:v>49.22</c:v>
                </c:pt>
                <c:pt idx="4">
                  <c:v>49.08</c:v>
                </c:pt>
              </c:numCache>
            </c:numRef>
          </c:val>
          <c:smooth val="0"/>
          <c:extLst>
            <c:ext xmlns:c16="http://schemas.microsoft.com/office/drawing/2014/chart" uri="{C3380CC4-5D6E-409C-BE32-E72D297353CC}">
              <c16:uniqueId val="{00000001-86FA-436F-B204-CEB46FCF5455}"/>
            </c:ext>
          </c:extLst>
        </c:ser>
        <c:dLbls>
          <c:showLegendKey val="0"/>
          <c:showVal val="0"/>
          <c:showCatName val="0"/>
          <c:showSerName val="0"/>
          <c:showPercent val="0"/>
          <c:showBubbleSize val="0"/>
        </c:dLbls>
        <c:marker val="1"/>
        <c:smooth val="0"/>
        <c:axId val="163178752"/>
        <c:axId val="163246464"/>
      </c:lineChart>
      <c:dateAx>
        <c:axId val="163178752"/>
        <c:scaling>
          <c:orientation val="minMax"/>
        </c:scaling>
        <c:delete val="1"/>
        <c:axPos val="b"/>
        <c:numFmt formatCode="ge" sourceLinked="1"/>
        <c:majorTickMark val="none"/>
        <c:minorTickMark val="none"/>
        <c:tickLblPos val="none"/>
        <c:crossAx val="163246464"/>
        <c:crosses val="autoZero"/>
        <c:auto val="1"/>
        <c:lblOffset val="100"/>
        <c:baseTimeUnit val="years"/>
      </c:dateAx>
      <c:valAx>
        <c:axId val="16324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17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72.59</c:v>
                </c:pt>
                <c:pt idx="1">
                  <c:v>76.56</c:v>
                </c:pt>
                <c:pt idx="2">
                  <c:v>72.37</c:v>
                </c:pt>
                <c:pt idx="3">
                  <c:v>71.87</c:v>
                </c:pt>
                <c:pt idx="4">
                  <c:v>78.78</c:v>
                </c:pt>
              </c:numCache>
            </c:numRef>
          </c:val>
          <c:extLst>
            <c:ext xmlns:c16="http://schemas.microsoft.com/office/drawing/2014/chart" uri="{C3380CC4-5D6E-409C-BE32-E72D297353CC}">
              <c16:uniqueId val="{00000000-117C-4740-ABB8-2440D1924DCA}"/>
            </c:ext>
          </c:extLst>
        </c:ser>
        <c:dLbls>
          <c:showLegendKey val="0"/>
          <c:showVal val="0"/>
          <c:showCatName val="0"/>
          <c:showSerName val="0"/>
          <c:showPercent val="0"/>
          <c:showBubbleSize val="0"/>
        </c:dLbls>
        <c:gapWidth val="150"/>
        <c:axId val="163411840"/>
        <c:axId val="163422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78.7</c:v>
                </c:pt>
                <c:pt idx="1">
                  <c:v>80.010000000000005</c:v>
                </c:pt>
                <c:pt idx="2">
                  <c:v>79.98</c:v>
                </c:pt>
                <c:pt idx="3">
                  <c:v>79.48</c:v>
                </c:pt>
                <c:pt idx="4">
                  <c:v>79.3</c:v>
                </c:pt>
              </c:numCache>
            </c:numRef>
          </c:val>
          <c:smooth val="0"/>
          <c:extLst>
            <c:ext xmlns:c16="http://schemas.microsoft.com/office/drawing/2014/chart" uri="{C3380CC4-5D6E-409C-BE32-E72D297353CC}">
              <c16:uniqueId val="{00000001-117C-4740-ABB8-2440D1924DCA}"/>
            </c:ext>
          </c:extLst>
        </c:ser>
        <c:dLbls>
          <c:showLegendKey val="0"/>
          <c:showVal val="0"/>
          <c:showCatName val="0"/>
          <c:showSerName val="0"/>
          <c:showPercent val="0"/>
          <c:showBubbleSize val="0"/>
        </c:dLbls>
        <c:marker val="1"/>
        <c:smooth val="0"/>
        <c:axId val="163411840"/>
        <c:axId val="163422208"/>
      </c:lineChart>
      <c:dateAx>
        <c:axId val="163411840"/>
        <c:scaling>
          <c:orientation val="minMax"/>
        </c:scaling>
        <c:delete val="1"/>
        <c:axPos val="b"/>
        <c:numFmt formatCode="ge" sourceLinked="1"/>
        <c:majorTickMark val="none"/>
        <c:minorTickMark val="none"/>
        <c:tickLblPos val="none"/>
        <c:crossAx val="163422208"/>
        <c:crosses val="autoZero"/>
        <c:auto val="1"/>
        <c:lblOffset val="100"/>
        <c:baseTimeUnit val="years"/>
      </c:dateAx>
      <c:valAx>
        <c:axId val="16342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41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105.27</c:v>
                </c:pt>
                <c:pt idx="1">
                  <c:v>107.51</c:v>
                </c:pt>
                <c:pt idx="2">
                  <c:v>103.41</c:v>
                </c:pt>
                <c:pt idx="3">
                  <c:v>107.26</c:v>
                </c:pt>
                <c:pt idx="4">
                  <c:v>106.17</c:v>
                </c:pt>
              </c:numCache>
            </c:numRef>
          </c:val>
          <c:extLst>
            <c:ext xmlns:c16="http://schemas.microsoft.com/office/drawing/2014/chart" uri="{C3380CC4-5D6E-409C-BE32-E72D297353CC}">
              <c16:uniqueId val="{00000000-6983-4C83-9A8C-0B9014B799F7}"/>
            </c:ext>
          </c:extLst>
        </c:ser>
        <c:dLbls>
          <c:showLegendKey val="0"/>
          <c:showVal val="0"/>
          <c:showCatName val="0"/>
          <c:showSerName val="0"/>
          <c:showPercent val="0"/>
          <c:showBubbleSize val="0"/>
        </c:dLbls>
        <c:gapWidth val="150"/>
        <c:axId val="162648832"/>
        <c:axId val="162650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104.82</c:v>
                </c:pt>
                <c:pt idx="1">
                  <c:v>104.95</c:v>
                </c:pt>
                <c:pt idx="2">
                  <c:v>105.53</c:v>
                </c:pt>
                <c:pt idx="3">
                  <c:v>107.2</c:v>
                </c:pt>
                <c:pt idx="4">
                  <c:v>106.62</c:v>
                </c:pt>
              </c:numCache>
            </c:numRef>
          </c:val>
          <c:smooth val="0"/>
          <c:extLst>
            <c:ext xmlns:c16="http://schemas.microsoft.com/office/drawing/2014/chart" uri="{C3380CC4-5D6E-409C-BE32-E72D297353CC}">
              <c16:uniqueId val="{00000001-6983-4C83-9A8C-0B9014B799F7}"/>
            </c:ext>
          </c:extLst>
        </c:ser>
        <c:dLbls>
          <c:showLegendKey val="0"/>
          <c:showVal val="0"/>
          <c:showCatName val="0"/>
          <c:showSerName val="0"/>
          <c:showPercent val="0"/>
          <c:showBubbleSize val="0"/>
        </c:dLbls>
        <c:marker val="1"/>
        <c:smooth val="0"/>
        <c:axId val="162648832"/>
        <c:axId val="162650752"/>
      </c:lineChart>
      <c:dateAx>
        <c:axId val="162648832"/>
        <c:scaling>
          <c:orientation val="minMax"/>
        </c:scaling>
        <c:delete val="1"/>
        <c:axPos val="b"/>
        <c:numFmt formatCode="ge" sourceLinked="1"/>
        <c:majorTickMark val="none"/>
        <c:minorTickMark val="none"/>
        <c:tickLblPos val="none"/>
        <c:crossAx val="162650752"/>
        <c:crosses val="autoZero"/>
        <c:auto val="1"/>
        <c:lblOffset val="100"/>
        <c:baseTimeUnit val="years"/>
      </c:dateAx>
      <c:valAx>
        <c:axId val="162650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264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47.61</c:v>
                </c:pt>
                <c:pt idx="1">
                  <c:v>49.68</c:v>
                </c:pt>
                <c:pt idx="2">
                  <c:v>51.48</c:v>
                </c:pt>
                <c:pt idx="3">
                  <c:v>54.37</c:v>
                </c:pt>
                <c:pt idx="4">
                  <c:v>56.77</c:v>
                </c:pt>
              </c:numCache>
            </c:numRef>
          </c:val>
          <c:extLst>
            <c:ext xmlns:c16="http://schemas.microsoft.com/office/drawing/2014/chart" uri="{C3380CC4-5D6E-409C-BE32-E72D297353CC}">
              <c16:uniqueId val="{00000000-3C51-4D4C-905A-97CC7F3A4CFE}"/>
            </c:ext>
          </c:extLst>
        </c:ser>
        <c:dLbls>
          <c:showLegendKey val="0"/>
          <c:showVal val="0"/>
          <c:showCatName val="0"/>
          <c:showSerName val="0"/>
          <c:showPercent val="0"/>
          <c:showBubbleSize val="0"/>
        </c:dLbls>
        <c:gapWidth val="150"/>
        <c:axId val="162890112"/>
        <c:axId val="16289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34.24</c:v>
                </c:pt>
                <c:pt idx="1">
                  <c:v>35.18</c:v>
                </c:pt>
                <c:pt idx="2">
                  <c:v>36.43</c:v>
                </c:pt>
                <c:pt idx="3">
                  <c:v>46.12</c:v>
                </c:pt>
                <c:pt idx="4">
                  <c:v>47.44</c:v>
                </c:pt>
              </c:numCache>
            </c:numRef>
          </c:val>
          <c:smooth val="0"/>
          <c:extLst>
            <c:ext xmlns:c16="http://schemas.microsoft.com/office/drawing/2014/chart" uri="{C3380CC4-5D6E-409C-BE32-E72D297353CC}">
              <c16:uniqueId val="{00000001-3C51-4D4C-905A-97CC7F3A4CFE}"/>
            </c:ext>
          </c:extLst>
        </c:ser>
        <c:dLbls>
          <c:showLegendKey val="0"/>
          <c:showVal val="0"/>
          <c:showCatName val="0"/>
          <c:showSerName val="0"/>
          <c:showPercent val="0"/>
          <c:showBubbleSize val="0"/>
        </c:dLbls>
        <c:marker val="1"/>
        <c:smooth val="0"/>
        <c:axId val="162890112"/>
        <c:axId val="162892032"/>
      </c:lineChart>
      <c:dateAx>
        <c:axId val="162890112"/>
        <c:scaling>
          <c:orientation val="minMax"/>
        </c:scaling>
        <c:delete val="1"/>
        <c:axPos val="b"/>
        <c:numFmt formatCode="ge" sourceLinked="1"/>
        <c:majorTickMark val="none"/>
        <c:minorTickMark val="none"/>
        <c:tickLblPos val="none"/>
        <c:crossAx val="162892032"/>
        <c:crosses val="autoZero"/>
        <c:auto val="1"/>
        <c:lblOffset val="100"/>
        <c:baseTimeUnit val="years"/>
      </c:dateAx>
      <c:valAx>
        <c:axId val="16289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89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7.69</c:v>
                </c:pt>
                <c:pt idx="1">
                  <c:v>26.9</c:v>
                </c:pt>
                <c:pt idx="2">
                  <c:v>24.48</c:v>
                </c:pt>
                <c:pt idx="3">
                  <c:v>22.76</c:v>
                </c:pt>
                <c:pt idx="4">
                  <c:v>15.07</c:v>
                </c:pt>
              </c:numCache>
            </c:numRef>
          </c:val>
          <c:extLst>
            <c:ext xmlns:c16="http://schemas.microsoft.com/office/drawing/2014/chart" uri="{C3380CC4-5D6E-409C-BE32-E72D297353CC}">
              <c16:uniqueId val="{00000000-A562-499E-886A-04C009C91515}"/>
            </c:ext>
          </c:extLst>
        </c:ser>
        <c:dLbls>
          <c:showLegendKey val="0"/>
          <c:showVal val="0"/>
          <c:showCatName val="0"/>
          <c:showSerName val="0"/>
          <c:showPercent val="0"/>
          <c:showBubbleSize val="0"/>
        </c:dLbls>
        <c:gapWidth val="150"/>
        <c:axId val="162938880"/>
        <c:axId val="16294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6.81</c:v>
                </c:pt>
                <c:pt idx="1">
                  <c:v>8.41</c:v>
                </c:pt>
                <c:pt idx="2">
                  <c:v>8.7200000000000006</c:v>
                </c:pt>
                <c:pt idx="3">
                  <c:v>9.86</c:v>
                </c:pt>
                <c:pt idx="4">
                  <c:v>11.16</c:v>
                </c:pt>
              </c:numCache>
            </c:numRef>
          </c:val>
          <c:smooth val="0"/>
          <c:extLst>
            <c:ext xmlns:c16="http://schemas.microsoft.com/office/drawing/2014/chart" uri="{C3380CC4-5D6E-409C-BE32-E72D297353CC}">
              <c16:uniqueId val="{00000001-A562-499E-886A-04C009C91515}"/>
            </c:ext>
          </c:extLst>
        </c:ser>
        <c:dLbls>
          <c:showLegendKey val="0"/>
          <c:showVal val="0"/>
          <c:showCatName val="0"/>
          <c:showSerName val="0"/>
          <c:showPercent val="0"/>
          <c:showBubbleSize val="0"/>
        </c:dLbls>
        <c:marker val="1"/>
        <c:smooth val="0"/>
        <c:axId val="162938880"/>
        <c:axId val="162940800"/>
      </c:lineChart>
      <c:dateAx>
        <c:axId val="162938880"/>
        <c:scaling>
          <c:orientation val="minMax"/>
        </c:scaling>
        <c:delete val="1"/>
        <c:axPos val="b"/>
        <c:numFmt formatCode="ge" sourceLinked="1"/>
        <c:majorTickMark val="none"/>
        <c:minorTickMark val="none"/>
        <c:tickLblPos val="none"/>
        <c:crossAx val="162940800"/>
        <c:crosses val="autoZero"/>
        <c:auto val="1"/>
        <c:lblOffset val="100"/>
        <c:baseTimeUnit val="years"/>
      </c:dateAx>
      <c:valAx>
        <c:axId val="16294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93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418-4153-88FD-9A36A9609A69}"/>
            </c:ext>
          </c:extLst>
        </c:ser>
        <c:dLbls>
          <c:showLegendKey val="0"/>
          <c:showVal val="0"/>
          <c:showCatName val="0"/>
          <c:showSerName val="0"/>
          <c:showPercent val="0"/>
          <c:showBubbleSize val="0"/>
        </c:dLbls>
        <c:gapWidth val="150"/>
        <c:axId val="162963456"/>
        <c:axId val="16296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26.83</c:v>
                </c:pt>
                <c:pt idx="1">
                  <c:v>26.81</c:v>
                </c:pt>
                <c:pt idx="2">
                  <c:v>28.31</c:v>
                </c:pt>
                <c:pt idx="3">
                  <c:v>13.46</c:v>
                </c:pt>
                <c:pt idx="4">
                  <c:v>12.59</c:v>
                </c:pt>
              </c:numCache>
            </c:numRef>
          </c:val>
          <c:smooth val="0"/>
          <c:extLst>
            <c:ext xmlns:c16="http://schemas.microsoft.com/office/drawing/2014/chart" uri="{C3380CC4-5D6E-409C-BE32-E72D297353CC}">
              <c16:uniqueId val="{00000001-D418-4153-88FD-9A36A9609A69}"/>
            </c:ext>
          </c:extLst>
        </c:ser>
        <c:dLbls>
          <c:showLegendKey val="0"/>
          <c:showVal val="0"/>
          <c:showCatName val="0"/>
          <c:showSerName val="0"/>
          <c:showPercent val="0"/>
          <c:showBubbleSize val="0"/>
        </c:dLbls>
        <c:marker val="1"/>
        <c:smooth val="0"/>
        <c:axId val="162963456"/>
        <c:axId val="162965376"/>
      </c:lineChart>
      <c:dateAx>
        <c:axId val="162963456"/>
        <c:scaling>
          <c:orientation val="minMax"/>
        </c:scaling>
        <c:delete val="1"/>
        <c:axPos val="b"/>
        <c:numFmt formatCode="ge" sourceLinked="1"/>
        <c:majorTickMark val="none"/>
        <c:minorTickMark val="none"/>
        <c:tickLblPos val="none"/>
        <c:crossAx val="162965376"/>
        <c:crosses val="autoZero"/>
        <c:auto val="1"/>
        <c:lblOffset val="100"/>
        <c:baseTimeUnit val="years"/>
      </c:dateAx>
      <c:valAx>
        <c:axId val="1629653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296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596.62</c:v>
                </c:pt>
                <c:pt idx="1">
                  <c:v>904.66</c:v>
                </c:pt>
                <c:pt idx="2">
                  <c:v>446.6</c:v>
                </c:pt>
                <c:pt idx="3">
                  <c:v>159.1</c:v>
                </c:pt>
                <c:pt idx="4">
                  <c:v>161.83000000000001</c:v>
                </c:pt>
              </c:numCache>
            </c:numRef>
          </c:val>
          <c:extLst>
            <c:ext xmlns:c16="http://schemas.microsoft.com/office/drawing/2014/chart" uri="{C3380CC4-5D6E-409C-BE32-E72D297353CC}">
              <c16:uniqueId val="{00000000-B570-4118-8E0B-17AB487B93A2}"/>
            </c:ext>
          </c:extLst>
        </c:ser>
        <c:dLbls>
          <c:showLegendKey val="0"/>
          <c:showVal val="0"/>
          <c:showCatName val="0"/>
          <c:showSerName val="0"/>
          <c:showPercent val="0"/>
          <c:showBubbleSize val="0"/>
        </c:dLbls>
        <c:gapWidth val="150"/>
        <c:axId val="162955648"/>
        <c:axId val="16295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1197.1099999999999</c:v>
                </c:pt>
                <c:pt idx="1">
                  <c:v>1002.64</c:v>
                </c:pt>
                <c:pt idx="2">
                  <c:v>1164.51</c:v>
                </c:pt>
                <c:pt idx="3">
                  <c:v>434.72</c:v>
                </c:pt>
                <c:pt idx="4">
                  <c:v>416.14</c:v>
                </c:pt>
              </c:numCache>
            </c:numRef>
          </c:val>
          <c:smooth val="0"/>
          <c:extLst>
            <c:ext xmlns:c16="http://schemas.microsoft.com/office/drawing/2014/chart" uri="{C3380CC4-5D6E-409C-BE32-E72D297353CC}">
              <c16:uniqueId val="{00000001-B570-4118-8E0B-17AB487B93A2}"/>
            </c:ext>
          </c:extLst>
        </c:ser>
        <c:dLbls>
          <c:showLegendKey val="0"/>
          <c:showVal val="0"/>
          <c:showCatName val="0"/>
          <c:showSerName val="0"/>
          <c:showPercent val="0"/>
          <c:showBubbleSize val="0"/>
        </c:dLbls>
        <c:marker val="1"/>
        <c:smooth val="0"/>
        <c:axId val="162955648"/>
        <c:axId val="162957184"/>
      </c:lineChart>
      <c:dateAx>
        <c:axId val="162955648"/>
        <c:scaling>
          <c:orientation val="minMax"/>
        </c:scaling>
        <c:delete val="1"/>
        <c:axPos val="b"/>
        <c:numFmt formatCode="ge" sourceLinked="1"/>
        <c:majorTickMark val="none"/>
        <c:minorTickMark val="none"/>
        <c:tickLblPos val="none"/>
        <c:crossAx val="162957184"/>
        <c:crosses val="autoZero"/>
        <c:auto val="1"/>
        <c:lblOffset val="100"/>
        <c:baseTimeUnit val="years"/>
      </c:dateAx>
      <c:valAx>
        <c:axId val="1629571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2955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621.6</c:v>
                </c:pt>
                <c:pt idx="1">
                  <c:v>550.77</c:v>
                </c:pt>
                <c:pt idx="2">
                  <c:v>495.51</c:v>
                </c:pt>
                <c:pt idx="3">
                  <c:v>422.31</c:v>
                </c:pt>
                <c:pt idx="4">
                  <c:v>403.67</c:v>
                </c:pt>
              </c:numCache>
            </c:numRef>
          </c:val>
          <c:extLst>
            <c:ext xmlns:c16="http://schemas.microsoft.com/office/drawing/2014/chart" uri="{C3380CC4-5D6E-409C-BE32-E72D297353CC}">
              <c16:uniqueId val="{00000000-79C9-4AA3-88B6-9E6A7DA8E33A}"/>
            </c:ext>
          </c:extLst>
        </c:ser>
        <c:dLbls>
          <c:showLegendKey val="0"/>
          <c:showVal val="0"/>
          <c:showCatName val="0"/>
          <c:showSerName val="0"/>
          <c:showPercent val="0"/>
          <c:showBubbleSize val="0"/>
        </c:dLbls>
        <c:gapWidth val="150"/>
        <c:axId val="163060736"/>
        <c:axId val="163103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532.29999999999995</c:v>
                </c:pt>
                <c:pt idx="1">
                  <c:v>520.29999999999995</c:v>
                </c:pt>
                <c:pt idx="2">
                  <c:v>498.27</c:v>
                </c:pt>
                <c:pt idx="3">
                  <c:v>495.76</c:v>
                </c:pt>
                <c:pt idx="4">
                  <c:v>487.22</c:v>
                </c:pt>
              </c:numCache>
            </c:numRef>
          </c:val>
          <c:smooth val="0"/>
          <c:extLst>
            <c:ext xmlns:c16="http://schemas.microsoft.com/office/drawing/2014/chart" uri="{C3380CC4-5D6E-409C-BE32-E72D297353CC}">
              <c16:uniqueId val="{00000001-79C9-4AA3-88B6-9E6A7DA8E33A}"/>
            </c:ext>
          </c:extLst>
        </c:ser>
        <c:dLbls>
          <c:showLegendKey val="0"/>
          <c:showVal val="0"/>
          <c:showCatName val="0"/>
          <c:showSerName val="0"/>
          <c:showPercent val="0"/>
          <c:showBubbleSize val="0"/>
        </c:dLbls>
        <c:marker val="1"/>
        <c:smooth val="0"/>
        <c:axId val="163060736"/>
        <c:axId val="163103872"/>
      </c:lineChart>
      <c:dateAx>
        <c:axId val="163060736"/>
        <c:scaling>
          <c:orientation val="minMax"/>
        </c:scaling>
        <c:delete val="1"/>
        <c:axPos val="b"/>
        <c:numFmt formatCode="ge" sourceLinked="1"/>
        <c:majorTickMark val="none"/>
        <c:minorTickMark val="none"/>
        <c:tickLblPos val="none"/>
        <c:crossAx val="163103872"/>
        <c:crosses val="autoZero"/>
        <c:auto val="1"/>
        <c:lblOffset val="100"/>
        <c:baseTimeUnit val="years"/>
      </c:dateAx>
      <c:valAx>
        <c:axId val="1631038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306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84.77</c:v>
                </c:pt>
                <c:pt idx="1">
                  <c:v>88.45</c:v>
                </c:pt>
                <c:pt idx="2">
                  <c:v>86.6</c:v>
                </c:pt>
                <c:pt idx="3">
                  <c:v>94.17</c:v>
                </c:pt>
                <c:pt idx="4">
                  <c:v>93.41</c:v>
                </c:pt>
              </c:numCache>
            </c:numRef>
          </c:val>
          <c:extLst>
            <c:ext xmlns:c16="http://schemas.microsoft.com/office/drawing/2014/chart" uri="{C3380CC4-5D6E-409C-BE32-E72D297353CC}">
              <c16:uniqueId val="{00000000-05D3-4C8A-B4D4-CC43FD74F2E5}"/>
            </c:ext>
          </c:extLst>
        </c:ser>
        <c:dLbls>
          <c:showLegendKey val="0"/>
          <c:showVal val="0"/>
          <c:showCatName val="0"/>
          <c:showSerName val="0"/>
          <c:showPercent val="0"/>
          <c:showBubbleSize val="0"/>
        </c:dLbls>
        <c:gapWidth val="150"/>
        <c:axId val="163089024"/>
        <c:axId val="163123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90.17</c:v>
                </c:pt>
                <c:pt idx="1">
                  <c:v>90.69</c:v>
                </c:pt>
                <c:pt idx="2">
                  <c:v>90.64</c:v>
                </c:pt>
                <c:pt idx="3">
                  <c:v>93.66</c:v>
                </c:pt>
                <c:pt idx="4">
                  <c:v>92.76</c:v>
                </c:pt>
              </c:numCache>
            </c:numRef>
          </c:val>
          <c:smooth val="0"/>
          <c:extLst>
            <c:ext xmlns:c16="http://schemas.microsoft.com/office/drawing/2014/chart" uri="{C3380CC4-5D6E-409C-BE32-E72D297353CC}">
              <c16:uniqueId val="{00000001-05D3-4C8A-B4D4-CC43FD74F2E5}"/>
            </c:ext>
          </c:extLst>
        </c:ser>
        <c:dLbls>
          <c:showLegendKey val="0"/>
          <c:showVal val="0"/>
          <c:showCatName val="0"/>
          <c:showSerName val="0"/>
          <c:showPercent val="0"/>
          <c:showBubbleSize val="0"/>
        </c:dLbls>
        <c:marker val="1"/>
        <c:smooth val="0"/>
        <c:axId val="163089024"/>
        <c:axId val="163123968"/>
      </c:lineChart>
      <c:dateAx>
        <c:axId val="163089024"/>
        <c:scaling>
          <c:orientation val="minMax"/>
        </c:scaling>
        <c:delete val="1"/>
        <c:axPos val="b"/>
        <c:numFmt formatCode="ge" sourceLinked="1"/>
        <c:majorTickMark val="none"/>
        <c:minorTickMark val="none"/>
        <c:tickLblPos val="none"/>
        <c:crossAx val="163123968"/>
        <c:crosses val="autoZero"/>
        <c:auto val="1"/>
        <c:lblOffset val="100"/>
        <c:baseTimeUnit val="years"/>
      </c:dateAx>
      <c:valAx>
        <c:axId val="16312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08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288.12</c:v>
                </c:pt>
                <c:pt idx="1">
                  <c:v>274.06</c:v>
                </c:pt>
                <c:pt idx="2">
                  <c:v>282.23</c:v>
                </c:pt>
                <c:pt idx="3">
                  <c:v>260.01</c:v>
                </c:pt>
                <c:pt idx="4">
                  <c:v>263.12</c:v>
                </c:pt>
              </c:numCache>
            </c:numRef>
          </c:val>
          <c:extLst>
            <c:ext xmlns:c16="http://schemas.microsoft.com/office/drawing/2014/chart" uri="{C3380CC4-5D6E-409C-BE32-E72D297353CC}">
              <c16:uniqueId val="{00000000-3BDC-4C57-ACE3-2A23A3BEC4C0}"/>
            </c:ext>
          </c:extLst>
        </c:ser>
        <c:dLbls>
          <c:showLegendKey val="0"/>
          <c:showVal val="0"/>
          <c:showCatName val="0"/>
          <c:showSerName val="0"/>
          <c:showPercent val="0"/>
          <c:showBubbleSize val="0"/>
        </c:dLbls>
        <c:gapWidth val="150"/>
        <c:axId val="163211904"/>
        <c:axId val="163222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210.28</c:v>
                </c:pt>
                <c:pt idx="1">
                  <c:v>211.08</c:v>
                </c:pt>
                <c:pt idx="2">
                  <c:v>213.52</c:v>
                </c:pt>
                <c:pt idx="3">
                  <c:v>208.21</c:v>
                </c:pt>
                <c:pt idx="4">
                  <c:v>208.67</c:v>
                </c:pt>
              </c:numCache>
            </c:numRef>
          </c:val>
          <c:smooth val="0"/>
          <c:extLst>
            <c:ext xmlns:c16="http://schemas.microsoft.com/office/drawing/2014/chart" uri="{C3380CC4-5D6E-409C-BE32-E72D297353CC}">
              <c16:uniqueId val="{00000001-3BDC-4C57-ACE3-2A23A3BEC4C0}"/>
            </c:ext>
          </c:extLst>
        </c:ser>
        <c:dLbls>
          <c:showLegendKey val="0"/>
          <c:showVal val="0"/>
          <c:showCatName val="0"/>
          <c:showSerName val="0"/>
          <c:showPercent val="0"/>
          <c:showBubbleSize val="0"/>
        </c:dLbls>
        <c:marker val="1"/>
        <c:smooth val="0"/>
        <c:axId val="163211904"/>
        <c:axId val="163222272"/>
      </c:lineChart>
      <c:dateAx>
        <c:axId val="163211904"/>
        <c:scaling>
          <c:orientation val="minMax"/>
        </c:scaling>
        <c:delete val="1"/>
        <c:axPos val="b"/>
        <c:numFmt formatCode="ge" sourceLinked="1"/>
        <c:majorTickMark val="none"/>
        <c:minorTickMark val="none"/>
        <c:tickLblPos val="none"/>
        <c:crossAx val="163222272"/>
        <c:crosses val="autoZero"/>
        <c:auto val="1"/>
        <c:lblOffset val="100"/>
        <c:baseTimeUnit val="years"/>
      </c:dateAx>
      <c:valAx>
        <c:axId val="16322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21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【1.06】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70" zoomScaleNormal="7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福島県　小野町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x14ac:dyDescent="0.15">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A8</v>
      </c>
      <c r="AA8" s="53"/>
      <c r="AB8" s="53"/>
      <c r="AC8" s="53"/>
      <c r="AD8" s="53"/>
      <c r="AE8" s="53"/>
      <c r="AF8" s="53"/>
      <c r="AG8" s="54"/>
      <c r="AH8" s="3"/>
      <c r="AI8" s="55">
        <f>データ!Q6</f>
        <v>10741</v>
      </c>
      <c r="AJ8" s="56"/>
      <c r="AK8" s="56"/>
      <c r="AL8" s="56"/>
      <c r="AM8" s="56"/>
      <c r="AN8" s="56"/>
      <c r="AO8" s="56"/>
      <c r="AP8" s="57"/>
      <c r="AQ8" s="47">
        <f>データ!R6</f>
        <v>125.18</v>
      </c>
      <c r="AR8" s="47"/>
      <c r="AS8" s="47"/>
      <c r="AT8" s="47"/>
      <c r="AU8" s="47"/>
      <c r="AV8" s="47"/>
      <c r="AW8" s="47"/>
      <c r="AX8" s="47"/>
      <c r="AY8" s="47">
        <f>データ!S6</f>
        <v>85.8</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x14ac:dyDescent="0.15">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x14ac:dyDescent="0.15">
      <c r="A10" s="2"/>
      <c r="B10" s="47" t="str">
        <f>データ!M6</f>
        <v>-</v>
      </c>
      <c r="C10" s="47"/>
      <c r="D10" s="47"/>
      <c r="E10" s="47"/>
      <c r="F10" s="47"/>
      <c r="G10" s="47"/>
      <c r="H10" s="47"/>
      <c r="I10" s="47"/>
      <c r="J10" s="47">
        <f>データ!N6</f>
        <v>68.52</v>
      </c>
      <c r="K10" s="47"/>
      <c r="L10" s="47"/>
      <c r="M10" s="47"/>
      <c r="N10" s="47"/>
      <c r="O10" s="47"/>
      <c r="P10" s="47"/>
      <c r="Q10" s="47"/>
      <c r="R10" s="47">
        <f>データ!O6</f>
        <v>50.51</v>
      </c>
      <c r="S10" s="47"/>
      <c r="T10" s="47"/>
      <c r="U10" s="47"/>
      <c r="V10" s="47"/>
      <c r="W10" s="47"/>
      <c r="X10" s="47"/>
      <c r="Y10" s="47"/>
      <c r="Z10" s="78">
        <f>データ!P6</f>
        <v>4428</v>
      </c>
      <c r="AA10" s="78"/>
      <c r="AB10" s="78"/>
      <c r="AC10" s="78"/>
      <c r="AD10" s="78"/>
      <c r="AE10" s="78"/>
      <c r="AF10" s="78"/>
      <c r="AG10" s="78"/>
      <c r="AH10" s="2"/>
      <c r="AI10" s="78">
        <f>データ!T6</f>
        <v>5233</v>
      </c>
      <c r="AJ10" s="78"/>
      <c r="AK10" s="78"/>
      <c r="AL10" s="78"/>
      <c r="AM10" s="78"/>
      <c r="AN10" s="78"/>
      <c r="AO10" s="78"/>
      <c r="AP10" s="78"/>
      <c r="AQ10" s="47">
        <f>データ!U6</f>
        <v>9.7899999999999991</v>
      </c>
      <c r="AR10" s="47"/>
      <c r="AS10" s="47"/>
      <c r="AT10" s="47"/>
      <c r="AU10" s="47"/>
      <c r="AV10" s="47"/>
      <c r="AW10" s="47"/>
      <c r="AX10" s="47"/>
      <c r="AY10" s="47">
        <f>データ!V6</f>
        <v>534.53</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x14ac:dyDescent="0.15">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x14ac:dyDescent="0.15">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x14ac:dyDescent="0.15">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x14ac:dyDescent="0.15">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x14ac:dyDescent="0.15">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x14ac:dyDescent="0.15">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x14ac:dyDescent="0.15">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x14ac:dyDescent="0.15">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x14ac:dyDescent="0.15">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x14ac:dyDescent="0.15">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2015</v>
      </c>
      <c r="C6" s="31">
        <f t="shared" ref="C6:V6" si="3">C7</f>
        <v>75221</v>
      </c>
      <c r="D6" s="31">
        <f t="shared" si="3"/>
        <v>46</v>
      </c>
      <c r="E6" s="31">
        <f t="shared" si="3"/>
        <v>1</v>
      </c>
      <c r="F6" s="31">
        <f t="shared" si="3"/>
        <v>0</v>
      </c>
      <c r="G6" s="31">
        <f t="shared" si="3"/>
        <v>1</v>
      </c>
      <c r="H6" s="31" t="str">
        <f t="shared" si="3"/>
        <v>福島県　小野町</v>
      </c>
      <c r="I6" s="31" t="str">
        <f t="shared" si="3"/>
        <v>法適用</v>
      </c>
      <c r="J6" s="31" t="str">
        <f t="shared" si="3"/>
        <v>水道事業</v>
      </c>
      <c r="K6" s="31" t="str">
        <f t="shared" si="3"/>
        <v>末端給水事業</v>
      </c>
      <c r="L6" s="31" t="str">
        <f t="shared" si="3"/>
        <v>A8</v>
      </c>
      <c r="M6" s="32" t="str">
        <f t="shared" si="3"/>
        <v>-</v>
      </c>
      <c r="N6" s="32">
        <f t="shared" si="3"/>
        <v>68.52</v>
      </c>
      <c r="O6" s="32">
        <f t="shared" si="3"/>
        <v>50.51</v>
      </c>
      <c r="P6" s="32">
        <f t="shared" si="3"/>
        <v>4428</v>
      </c>
      <c r="Q6" s="32">
        <f t="shared" si="3"/>
        <v>10741</v>
      </c>
      <c r="R6" s="32">
        <f t="shared" si="3"/>
        <v>125.18</v>
      </c>
      <c r="S6" s="32">
        <f t="shared" si="3"/>
        <v>85.8</v>
      </c>
      <c r="T6" s="32">
        <f t="shared" si="3"/>
        <v>5233</v>
      </c>
      <c r="U6" s="32">
        <f t="shared" si="3"/>
        <v>9.7899999999999991</v>
      </c>
      <c r="V6" s="32">
        <f t="shared" si="3"/>
        <v>534.53</v>
      </c>
      <c r="W6" s="33">
        <f>IF(W7="",NA(),W7)</f>
        <v>105.27</v>
      </c>
      <c r="X6" s="33">
        <f t="shared" ref="X6:AF6" si="4">IF(X7="",NA(),X7)</f>
        <v>107.51</v>
      </c>
      <c r="Y6" s="33">
        <f t="shared" si="4"/>
        <v>103.41</v>
      </c>
      <c r="Z6" s="33">
        <f t="shared" si="4"/>
        <v>107.26</v>
      </c>
      <c r="AA6" s="33">
        <f t="shared" si="4"/>
        <v>106.17</v>
      </c>
      <c r="AB6" s="33">
        <f t="shared" si="4"/>
        <v>104.82</v>
      </c>
      <c r="AC6" s="33">
        <f t="shared" si="4"/>
        <v>104.95</v>
      </c>
      <c r="AD6" s="33">
        <f t="shared" si="4"/>
        <v>105.53</v>
      </c>
      <c r="AE6" s="33">
        <f t="shared" si="4"/>
        <v>107.2</v>
      </c>
      <c r="AF6" s="33">
        <f t="shared" si="4"/>
        <v>106.62</v>
      </c>
      <c r="AG6" s="32" t="str">
        <f>IF(AG7="","",IF(AG7="-","【-】","【"&amp;SUBSTITUTE(TEXT(AG7,"#,##0.00"),"-","△")&amp;"】"))</f>
        <v>【113.56】</v>
      </c>
      <c r="AH6" s="32">
        <f>IF(AH7="",NA(),AH7)</f>
        <v>0</v>
      </c>
      <c r="AI6" s="32">
        <f t="shared" ref="AI6:AQ6" si="5">IF(AI7="",NA(),AI7)</f>
        <v>0</v>
      </c>
      <c r="AJ6" s="32">
        <f t="shared" si="5"/>
        <v>0</v>
      </c>
      <c r="AK6" s="32">
        <f t="shared" si="5"/>
        <v>0</v>
      </c>
      <c r="AL6" s="32">
        <f t="shared" si="5"/>
        <v>0</v>
      </c>
      <c r="AM6" s="33">
        <f t="shared" si="5"/>
        <v>26.83</v>
      </c>
      <c r="AN6" s="33">
        <f t="shared" si="5"/>
        <v>26.81</v>
      </c>
      <c r="AO6" s="33">
        <f t="shared" si="5"/>
        <v>28.31</v>
      </c>
      <c r="AP6" s="33">
        <f t="shared" si="5"/>
        <v>13.46</v>
      </c>
      <c r="AQ6" s="33">
        <f t="shared" si="5"/>
        <v>12.59</v>
      </c>
      <c r="AR6" s="32" t="str">
        <f>IF(AR7="","",IF(AR7="-","【-】","【"&amp;SUBSTITUTE(TEXT(AR7,"#,##0.00"),"-","△")&amp;"】"))</f>
        <v>【0.87】</v>
      </c>
      <c r="AS6" s="33">
        <f>IF(AS7="",NA(),AS7)</f>
        <v>596.62</v>
      </c>
      <c r="AT6" s="33">
        <f t="shared" ref="AT6:BB6" si="6">IF(AT7="",NA(),AT7)</f>
        <v>904.66</v>
      </c>
      <c r="AU6" s="33">
        <f t="shared" si="6"/>
        <v>446.6</v>
      </c>
      <c r="AV6" s="33">
        <f t="shared" si="6"/>
        <v>159.1</v>
      </c>
      <c r="AW6" s="33">
        <f t="shared" si="6"/>
        <v>161.83000000000001</v>
      </c>
      <c r="AX6" s="33">
        <f t="shared" si="6"/>
        <v>1197.1099999999999</v>
      </c>
      <c r="AY6" s="33">
        <f t="shared" si="6"/>
        <v>1002.64</v>
      </c>
      <c r="AZ6" s="33">
        <f t="shared" si="6"/>
        <v>1164.51</v>
      </c>
      <c r="BA6" s="33">
        <f t="shared" si="6"/>
        <v>434.72</v>
      </c>
      <c r="BB6" s="33">
        <f t="shared" si="6"/>
        <v>416.14</v>
      </c>
      <c r="BC6" s="32" t="str">
        <f>IF(BC7="","",IF(BC7="-","【-】","【"&amp;SUBSTITUTE(TEXT(BC7,"#,##0.00"),"-","△")&amp;"】"))</f>
        <v>【262.74】</v>
      </c>
      <c r="BD6" s="33">
        <f>IF(BD7="",NA(),BD7)</f>
        <v>621.6</v>
      </c>
      <c r="BE6" s="33">
        <f t="shared" ref="BE6:BM6" si="7">IF(BE7="",NA(),BE7)</f>
        <v>550.77</v>
      </c>
      <c r="BF6" s="33">
        <f t="shared" si="7"/>
        <v>495.51</v>
      </c>
      <c r="BG6" s="33">
        <f t="shared" si="7"/>
        <v>422.31</v>
      </c>
      <c r="BH6" s="33">
        <f t="shared" si="7"/>
        <v>403.67</v>
      </c>
      <c r="BI6" s="33">
        <f t="shared" si="7"/>
        <v>532.29999999999995</v>
      </c>
      <c r="BJ6" s="33">
        <f t="shared" si="7"/>
        <v>520.29999999999995</v>
      </c>
      <c r="BK6" s="33">
        <f t="shared" si="7"/>
        <v>498.27</v>
      </c>
      <c r="BL6" s="33">
        <f t="shared" si="7"/>
        <v>495.76</v>
      </c>
      <c r="BM6" s="33">
        <f t="shared" si="7"/>
        <v>487.22</v>
      </c>
      <c r="BN6" s="32" t="str">
        <f>IF(BN7="","",IF(BN7="-","【-】","【"&amp;SUBSTITUTE(TEXT(BN7,"#,##0.00"),"-","△")&amp;"】"))</f>
        <v>【276.38】</v>
      </c>
      <c r="BO6" s="33">
        <f>IF(BO7="",NA(),BO7)</f>
        <v>84.77</v>
      </c>
      <c r="BP6" s="33">
        <f t="shared" ref="BP6:BX6" si="8">IF(BP7="",NA(),BP7)</f>
        <v>88.45</v>
      </c>
      <c r="BQ6" s="33">
        <f t="shared" si="8"/>
        <v>86.6</v>
      </c>
      <c r="BR6" s="33">
        <f t="shared" si="8"/>
        <v>94.17</v>
      </c>
      <c r="BS6" s="33">
        <f t="shared" si="8"/>
        <v>93.41</v>
      </c>
      <c r="BT6" s="33">
        <f t="shared" si="8"/>
        <v>90.17</v>
      </c>
      <c r="BU6" s="33">
        <f t="shared" si="8"/>
        <v>90.69</v>
      </c>
      <c r="BV6" s="33">
        <f t="shared" si="8"/>
        <v>90.64</v>
      </c>
      <c r="BW6" s="33">
        <f t="shared" si="8"/>
        <v>93.66</v>
      </c>
      <c r="BX6" s="33">
        <f t="shared" si="8"/>
        <v>92.76</v>
      </c>
      <c r="BY6" s="32" t="str">
        <f>IF(BY7="","",IF(BY7="-","【-】","【"&amp;SUBSTITUTE(TEXT(BY7,"#,##0.00"),"-","△")&amp;"】"))</f>
        <v>【104.99】</v>
      </c>
      <c r="BZ6" s="33">
        <f>IF(BZ7="",NA(),BZ7)</f>
        <v>288.12</v>
      </c>
      <c r="CA6" s="33">
        <f t="shared" ref="CA6:CI6" si="9">IF(CA7="",NA(),CA7)</f>
        <v>274.06</v>
      </c>
      <c r="CB6" s="33">
        <f t="shared" si="9"/>
        <v>282.23</v>
      </c>
      <c r="CC6" s="33">
        <f t="shared" si="9"/>
        <v>260.01</v>
      </c>
      <c r="CD6" s="33">
        <f t="shared" si="9"/>
        <v>263.12</v>
      </c>
      <c r="CE6" s="33">
        <f t="shared" si="9"/>
        <v>210.28</v>
      </c>
      <c r="CF6" s="33">
        <f t="shared" si="9"/>
        <v>211.08</v>
      </c>
      <c r="CG6" s="33">
        <f t="shared" si="9"/>
        <v>213.52</v>
      </c>
      <c r="CH6" s="33">
        <f t="shared" si="9"/>
        <v>208.21</v>
      </c>
      <c r="CI6" s="33">
        <f t="shared" si="9"/>
        <v>208.67</v>
      </c>
      <c r="CJ6" s="32" t="str">
        <f>IF(CJ7="","",IF(CJ7="-","【-】","【"&amp;SUBSTITUTE(TEXT(CJ7,"#,##0.00"),"-","△")&amp;"】"))</f>
        <v>【163.72】</v>
      </c>
      <c r="CK6" s="33">
        <f>IF(CK7="",NA(),CK7)</f>
        <v>37.119999999999997</v>
      </c>
      <c r="CL6" s="33">
        <f t="shared" ref="CL6:CT6" si="10">IF(CL7="",NA(),CL7)</f>
        <v>36.06</v>
      </c>
      <c r="CM6" s="33">
        <f t="shared" si="10"/>
        <v>37.229999999999997</v>
      </c>
      <c r="CN6" s="33">
        <f t="shared" si="10"/>
        <v>38.43</v>
      </c>
      <c r="CO6" s="33">
        <f t="shared" si="10"/>
        <v>34.53</v>
      </c>
      <c r="CP6" s="33">
        <f t="shared" si="10"/>
        <v>50.49</v>
      </c>
      <c r="CQ6" s="33">
        <f t="shared" si="10"/>
        <v>49.69</v>
      </c>
      <c r="CR6" s="33">
        <f t="shared" si="10"/>
        <v>49.77</v>
      </c>
      <c r="CS6" s="33">
        <f t="shared" si="10"/>
        <v>49.22</v>
      </c>
      <c r="CT6" s="33">
        <f t="shared" si="10"/>
        <v>49.08</v>
      </c>
      <c r="CU6" s="32" t="str">
        <f>IF(CU7="","",IF(CU7="-","【-】","【"&amp;SUBSTITUTE(TEXT(CU7,"#,##0.00"),"-","△")&amp;"】"))</f>
        <v>【59.76】</v>
      </c>
      <c r="CV6" s="33">
        <f>IF(CV7="",NA(),CV7)</f>
        <v>72.59</v>
      </c>
      <c r="CW6" s="33">
        <f t="shared" ref="CW6:DE6" si="11">IF(CW7="",NA(),CW7)</f>
        <v>76.56</v>
      </c>
      <c r="CX6" s="33">
        <f t="shared" si="11"/>
        <v>72.37</v>
      </c>
      <c r="CY6" s="33">
        <f t="shared" si="11"/>
        <v>71.87</v>
      </c>
      <c r="CZ6" s="33">
        <f t="shared" si="11"/>
        <v>78.78</v>
      </c>
      <c r="DA6" s="33">
        <f t="shared" si="11"/>
        <v>78.7</v>
      </c>
      <c r="DB6" s="33">
        <f t="shared" si="11"/>
        <v>80.010000000000005</v>
      </c>
      <c r="DC6" s="33">
        <f t="shared" si="11"/>
        <v>79.98</v>
      </c>
      <c r="DD6" s="33">
        <f t="shared" si="11"/>
        <v>79.48</v>
      </c>
      <c r="DE6" s="33">
        <f t="shared" si="11"/>
        <v>79.3</v>
      </c>
      <c r="DF6" s="32" t="str">
        <f>IF(DF7="","",IF(DF7="-","【-】","【"&amp;SUBSTITUTE(TEXT(DF7,"#,##0.00"),"-","△")&amp;"】"))</f>
        <v>【89.95】</v>
      </c>
      <c r="DG6" s="33">
        <f>IF(DG7="",NA(),DG7)</f>
        <v>47.61</v>
      </c>
      <c r="DH6" s="33">
        <f t="shared" ref="DH6:DP6" si="12">IF(DH7="",NA(),DH7)</f>
        <v>49.68</v>
      </c>
      <c r="DI6" s="33">
        <f t="shared" si="12"/>
        <v>51.48</v>
      </c>
      <c r="DJ6" s="33">
        <f t="shared" si="12"/>
        <v>54.37</v>
      </c>
      <c r="DK6" s="33">
        <f t="shared" si="12"/>
        <v>56.77</v>
      </c>
      <c r="DL6" s="33">
        <f t="shared" si="12"/>
        <v>34.24</v>
      </c>
      <c r="DM6" s="33">
        <f t="shared" si="12"/>
        <v>35.18</v>
      </c>
      <c r="DN6" s="33">
        <f t="shared" si="12"/>
        <v>36.43</v>
      </c>
      <c r="DO6" s="33">
        <f t="shared" si="12"/>
        <v>46.12</v>
      </c>
      <c r="DP6" s="33">
        <f t="shared" si="12"/>
        <v>47.44</v>
      </c>
      <c r="DQ6" s="32" t="str">
        <f>IF(DQ7="","",IF(DQ7="-","【-】","【"&amp;SUBSTITUTE(TEXT(DQ7,"#,##0.00"),"-","△")&amp;"】"))</f>
        <v>【47.18】</v>
      </c>
      <c r="DR6" s="33">
        <f>IF(DR7="",NA(),DR7)</f>
        <v>7.69</v>
      </c>
      <c r="DS6" s="33">
        <f t="shared" ref="DS6:EA6" si="13">IF(DS7="",NA(),DS7)</f>
        <v>26.9</v>
      </c>
      <c r="DT6" s="33">
        <f t="shared" si="13"/>
        <v>24.48</v>
      </c>
      <c r="DU6" s="33">
        <f t="shared" si="13"/>
        <v>22.76</v>
      </c>
      <c r="DV6" s="33">
        <f t="shared" si="13"/>
        <v>15.07</v>
      </c>
      <c r="DW6" s="33">
        <f t="shared" si="13"/>
        <v>6.81</v>
      </c>
      <c r="DX6" s="33">
        <f t="shared" si="13"/>
        <v>8.41</v>
      </c>
      <c r="DY6" s="33">
        <f t="shared" si="13"/>
        <v>8.7200000000000006</v>
      </c>
      <c r="DZ6" s="33">
        <f t="shared" si="13"/>
        <v>9.86</v>
      </c>
      <c r="EA6" s="33">
        <f t="shared" si="13"/>
        <v>11.16</v>
      </c>
      <c r="EB6" s="32" t="str">
        <f>IF(EB7="","",IF(EB7="-","【-】","【"&amp;SUBSTITUTE(TEXT(EB7,"#,##0.00"),"-","△")&amp;"】"))</f>
        <v>【13.18】</v>
      </c>
      <c r="EC6" s="33">
        <f>IF(EC7="",NA(),EC7)</f>
        <v>0.37</v>
      </c>
      <c r="ED6" s="33">
        <f t="shared" ref="ED6:EL6" si="14">IF(ED7="",NA(),ED7)</f>
        <v>0.74</v>
      </c>
      <c r="EE6" s="33">
        <f t="shared" si="14"/>
        <v>1.39</v>
      </c>
      <c r="EF6" s="33">
        <f t="shared" si="14"/>
        <v>1.72</v>
      </c>
      <c r="EG6" s="33">
        <f t="shared" si="14"/>
        <v>1.1499999999999999</v>
      </c>
      <c r="EH6" s="33">
        <f t="shared" si="14"/>
        <v>0.82</v>
      </c>
      <c r="EI6" s="33">
        <f t="shared" si="14"/>
        <v>0.66</v>
      </c>
      <c r="EJ6" s="33">
        <f t="shared" si="14"/>
        <v>0.64</v>
      </c>
      <c r="EK6" s="33">
        <f t="shared" si="14"/>
        <v>0.56000000000000005</v>
      </c>
      <c r="EL6" s="33">
        <f t="shared" si="14"/>
        <v>0.65</v>
      </c>
      <c r="EM6" s="32" t="str">
        <f>IF(EM7="","",IF(EM7="-","【-】","【"&amp;SUBSTITUTE(TEXT(EM7,"#,##0.00"),"-","△")&amp;"】"))</f>
        <v>【1.06】</v>
      </c>
    </row>
    <row r="7" spans="1:143" s="34" customFormat="1" x14ac:dyDescent="0.15">
      <c r="A7" s="26"/>
      <c r="B7" s="35">
        <v>2015</v>
      </c>
      <c r="C7" s="35">
        <v>75221</v>
      </c>
      <c r="D7" s="35">
        <v>46</v>
      </c>
      <c r="E7" s="35">
        <v>1</v>
      </c>
      <c r="F7" s="35">
        <v>0</v>
      </c>
      <c r="G7" s="35">
        <v>1</v>
      </c>
      <c r="H7" s="35" t="s">
        <v>93</v>
      </c>
      <c r="I7" s="35" t="s">
        <v>94</v>
      </c>
      <c r="J7" s="35" t="s">
        <v>95</v>
      </c>
      <c r="K7" s="35" t="s">
        <v>96</v>
      </c>
      <c r="L7" s="35" t="s">
        <v>97</v>
      </c>
      <c r="M7" s="36" t="s">
        <v>98</v>
      </c>
      <c r="N7" s="36">
        <v>68.52</v>
      </c>
      <c r="O7" s="36">
        <v>50.51</v>
      </c>
      <c r="P7" s="36">
        <v>4428</v>
      </c>
      <c r="Q7" s="36">
        <v>10741</v>
      </c>
      <c r="R7" s="36">
        <v>125.18</v>
      </c>
      <c r="S7" s="36">
        <v>85.8</v>
      </c>
      <c r="T7" s="36">
        <v>5233</v>
      </c>
      <c r="U7" s="36">
        <v>9.7899999999999991</v>
      </c>
      <c r="V7" s="36">
        <v>534.53</v>
      </c>
      <c r="W7" s="36">
        <v>105.27</v>
      </c>
      <c r="X7" s="36">
        <v>107.51</v>
      </c>
      <c r="Y7" s="36">
        <v>103.41</v>
      </c>
      <c r="Z7" s="36">
        <v>107.26</v>
      </c>
      <c r="AA7" s="36">
        <v>106.17</v>
      </c>
      <c r="AB7" s="36">
        <v>104.82</v>
      </c>
      <c r="AC7" s="36">
        <v>104.95</v>
      </c>
      <c r="AD7" s="36">
        <v>105.53</v>
      </c>
      <c r="AE7" s="36">
        <v>107.2</v>
      </c>
      <c r="AF7" s="36">
        <v>106.62</v>
      </c>
      <c r="AG7" s="36">
        <v>113.56</v>
      </c>
      <c r="AH7" s="36">
        <v>0</v>
      </c>
      <c r="AI7" s="36">
        <v>0</v>
      </c>
      <c r="AJ7" s="36">
        <v>0</v>
      </c>
      <c r="AK7" s="36">
        <v>0</v>
      </c>
      <c r="AL7" s="36">
        <v>0</v>
      </c>
      <c r="AM7" s="36">
        <v>26.83</v>
      </c>
      <c r="AN7" s="36">
        <v>26.81</v>
      </c>
      <c r="AO7" s="36">
        <v>28.31</v>
      </c>
      <c r="AP7" s="36">
        <v>13.46</v>
      </c>
      <c r="AQ7" s="36">
        <v>12.59</v>
      </c>
      <c r="AR7" s="36">
        <v>0.87</v>
      </c>
      <c r="AS7" s="36">
        <v>596.62</v>
      </c>
      <c r="AT7" s="36">
        <v>904.66</v>
      </c>
      <c r="AU7" s="36">
        <v>446.6</v>
      </c>
      <c r="AV7" s="36">
        <v>159.1</v>
      </c>
      <c r="AW7" s="36">
        <v>161.83000000000001</v>
      </c>
      <c r="AX7" s="36">
        <v>1197.1099999999999</v>
      </c>
      <c r="AY7" s="36">
        <v>1002.64</v>
      </c>
      <c r="AZ7" s="36">
        <v>1164.51</v>
      </c>
      <c r="BA7" s="36">
        <v>434.72</v>
      </c>
      <c r="BB7" s="36">
        <v>416.14</v>
      </c>
      <c r="BC7" s="36">
        <v>262.74</v>
      </c>
      <c r="BD7" s="36">
        <v>621.6</v>
      </c>
      <c r="BE7" s="36">
        <v>550.77</v>
      </c>
      <c r="BF7" s="36">
        <v>495.51</v>
      </c>
      <c r="BG7" s="36">
        <v>422.31</v>
      </c>
      <c r="BH7" s="36">
        <v>403.67</v>
      </c>
      <c r="BI7" s="36">
        <v>532.29999999999995</v>
      </c>
      <c r="BJ7" s="36">
        <v>520.29999999999995</v>
      </c>
      <c r="BK7" s="36">
        <v>498.27</v>
      </c>
      <c r="BL7" s="36">
        <v>495.76</v>
      </c>
      <c r="BM7" s="36">
        <v>487.22</v>
      </c>
      <c r="BN7" s="36">
        <v>276.38</v>
      </c>
      <c r="BO7" s="36">
        <v>84.77</v>
      </c>
      <c r="BP7" s="36">
        <v>88.45</v>
      </c>
      <c r="BQ7" s="36">
        <v>86.6</v>
      </c>
      <c r="BR7" s="36">
        <v>94.17</v>
      </c>
      <c r="BS7" s="36">
        <v>93.41</v>
      </c>
      <c r="BT7" s="36">
        <v>90.17</v>
      </c>
      <c r="BU7" s="36">
        <v>90.69</v>
      </c>
      <c r="BV7" s="36">
        <v>90.64</v>
      </c>
      <c r="BW7" s="36">
        <v>93.66</v>
      </c>
      <c r="BX7" s="36">
        <v>92.76</v>
      </c>
      <c r="BY7" s="36">
        <v>104.99</v>
      </c>
      <c r="BZ7" s="36">
        <v>288.12</v>
      </c>
      <c r="CA7" s="36">
        <v>274.06</v>
      </c>
      <c r="CB7" s="36">
        <v>282.23</v>
      </c>
      <c r="CC7" s="36">
        <v>260.01</v>
      </c>
      <c r="CD7" s="36">
        <v>263.12</v>
      </c>
      <c r="CE7" s="36">
        <v>210.28</v>
      </c>
      <c r="CF7" s="36">
        <v>211.08</v>
      </c>
      <c r="CG7" s="36">
        <v>213.52</v>
      </c>
      <c r="CH7" s="36">
        <v>208.21</v>
      </c>
      <c r="CI7" s="36">
        <v>208.67</v>
      </c>
      <c r="CJ7" s="36">
        <v>163.72</v>
      </c>
      <c r="CK7" s="36">
        <v>37.119999999999997</v>
      </c>
      <c r="CL7" s="36">
        <v>36.06</v>
      </c>
      <c r="CM7" s="36">
        <v>37.229999999999997</v>
      </c>
      <c r="CN7" s="36">
        <v>38.43</v>
      </c>
      <c r="CO7" s="36">
        <v>34.53</v>
      </c>
      <c r="CP7" s="36">
        <v>50.49</v>
      </c>
      <c r="CQ7" s="36">
        <v>49.69</v>
      </c>
      <c r="CR7" s="36">
        <v>49.77</v>
      </c>
      <c r="CS7" s="36">
        <v>49.22</v>
      </c>
      <c r="CT7" s="36">
        <v>49.08</v>
      </c>
      <c r="CU7" s="36">
        <v>59.76</v>
      </c>
      <c r="CV7" s="36">
        <v>72.59</v>
      </c>
      <c r="CW7" s="36">
        <v>76.56</v>
      </c>
      <c r="CX7" s="36">
        <v>72.37</v>
      </c>
      <c r="CY7" s="36">
        <v>71.87</v>
      </c>
      <c r="CZ7" s="36">
        <v>78.78</v>
      </c>
      <c r="DA7" s="36">
        <v>78.7</v>
      </c>
      <c r="DB7" s="36">
        <v>80.010000000000005</v>
      </c>
      <c r="DC7" s="36">
        <v>79.98</v>
      </c>
      <c r="DD7" s="36">
        <v>79.48</v>
      </c>
      <c r="DE7" s="36">
        <v>79.3</v>
      </c>
      <c r="DF7" s="36">
        <v>89.95</v>
      </c>
      <c r="DG7" s="36">
        <v>47.61</v>
      </c>
      <c r="DH7" s="36">
        <v>49.68</v>
      </c>
      <c r="DI7" s="36">
        <v>51.48</v>
      </c>
      <c r="DJ7" s="36">
        <v>54.37</v>
      </c>
      <c r="DK7" s="36">
        <v>56.77</v>
      </c>
      <c r="DL7" s="36">
        <v>34.24</v>
      </c>
      <c r="DM7" s="36">
        <v>35.18</v>
      </c>
      <c r="DN7" s="36">
        <v>36.43</v>
      </c>
      <c r="DO7" s="36">
        <v>46.12</v>
      </c>
      <c r="DP7" s="36">
        <v>47.44</v>
      </c>
      <c r="DQ7" s="36">
        <v>47.18</v>
      </c>
      <c r="DR7" s="36">
        <v>7.69</v>
      </c>
      <c r="DS7" s="36">
        <v>26.9</v>
      </c>
      <c r="DT7" s="36">
        <v>24.48</v>
      </c>
      <c r="DU7" s="36">
        <v>22.76</v>
      </c>
      <c r="DV7" s="36">
        <v>15.07</v>
      </c>
      <c r="DW7" s="36">
        <v>6.81</v>
      </c>
      <c r="DX7" s="36">
        <v>8.41</v>
      </c>
      <c r="DY7" s="36">
        <v>8.7200000000000006</v>
      </c>
      <c r="DZ7" s="36">
        <v>9.86</v>
      </c>
      <c r="EA7" s="36">
        <v>11.16</v>
      </c>
      <c r="EB7" s="36">
        <v>13.18</v>
      </c>
      <c r="EC7" s="36">
        <v>0.37</v>
      </c>
      <c r="ED7" s="36">
        <v>0.74</v>
      </c>
      <c r="EE7" s="36">
        <v>1.39</v>
      </c>
      <c r="EF7" s="36">
        <v>1.72</v>
      </c>
      <c r="EG7" s="36">
        <v>1.1499999999999999</v>
      </c>
      <c r="EH7" s="36">
        <v>0.82</v>
      </c>
      <c r="EI7" s="36">
        <v>0.66</v>
      </c>
      <c r="EJ7" s="36">
        <v>0.64</v>
      </c>
      <c r="EK7" s="36">
        <v>0.56000000000000005</v>
      </c>
      <c r="EL7" s="36">
        <v>0.65</v>
      </c>
      <c r="EM7" s="36">
        <v>1.06</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鈴木健之</cp:lastModifiedBy>
  <cp:lastPrinted>2017-02-10T09:29:42Z</cp:lastPrinted>
  <dcterms:created xsi:type="dcterms:W3CDTF">2016-12-02T01:57:52Z</dcterms:created>
  <dcterms:modified xsi:type="dcterms:W3CDTF">2017-02-10T09:29:43Z</dcterms:modified>
  <cp:category/>
</cp:coreProperties>
</file>