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gAR6as0NtcJndVM9Ef7+olFNb5vGctUtCO16uOC1HZs4oPpSdzBbbLQerNjW04y6fFRwXtx/i4E96dDBzH7G1g==" workbookSaltValue="kXZuAzTWbs9UkMRWJmb2qw==" workbookSpinCount="100000" lockStructure="1"/>
  <bookViews>
    <workbookView xWindow="0" yWindow="0" windowWidth="2073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<sst xmlns="http://schemas.openxmlformats.org/spreadsheetml/2006/main" count="220" uniqueCount="110">
  <si>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</si>
  <si>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</si>
  <si>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</si>
  <si>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</si>
  <si>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</si>
  <si>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</si>
  <si>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</si>
  <si>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</si>
  <si>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</si>
  <si>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</si>
  <si>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</si>
  <si>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</si>
  <si>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</si>
  <si>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</si>
  <si>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</si>
  <si>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</si>
  <si>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</si>
  <si>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</si>
  <si>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</si>
  <si>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</si>
  <si>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</si>
  <si>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</si>
  <si>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</si>
  <si>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</si>
  <si>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</si>
  <si>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</si>
  <si>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</si>
  <si>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</si>
  <si>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</si>
  <si>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</si>
  <si>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</si>
  <si>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</si>
  <si>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</si>
  <si>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</si>
  <si>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</si>
  <si>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</si>
  <si>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</si>
  <si>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</si>
  <si>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</si>
  <si>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</si>
  <si>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</si>
  <si>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</si>
  <si>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</si>
  <si>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</si>
  <si>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</si>
  <si>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</si>
  <si>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</si>
  <si>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</si>
  <si>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</si>
  <si>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</si>
  <si>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</si>
  <si>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</si>
  <si>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</si>
  <si>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</si>
  <si>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</si>
  <si>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</si>
  <si>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</si>
  <si>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</si>
  <si>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</si>
  <si>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</si>
  <si>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</si>
  <si>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</si>
  <si>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</si>
  <si>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</si>
  <si>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</si>
  <si>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</si>
  <si>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</si>
  <si>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</si>
  <si>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</si>
  <si>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</si>
  <si>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</si>
  <si>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</si>
  <si>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</si>
  <si>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</si>
  <si>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</si>
  <si>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</si>
  <si>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</si>
  <si>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</si>
  <si>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</si>
  <si>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</si>
  <si>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</si>
  <si>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</si>
  <si>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</si>
  <si>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</si>
  <si>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</si>
  <si>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</si>
  <si>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</si>
  <si>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</si>
  <si>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</si>
  <si>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</si>
  <si>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</si>
  <si>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</si>
  <si>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</si>
  <si>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</si>
  <si>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</si>
  <si>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</si>
  <si>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</si>
  <si>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</si>
  <si>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</si>
  <si>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</si>
  <si>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</si>
  <si>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</si>
  <si>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</si>
  <si>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</si>
  <si>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</si>
  <si>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</si>
  <si>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</si>
  <si>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農業集落排水事業は、供用開始が平成２年度と25年を経過しているが、法定耐用年数に定義する管渠の老朽には至っていない。しかしながらマンホール廻りの舗装の状態が悪い箇所が少なくないので、計画的に補修する必要がある。
処理場の機械設備については、修繕・更新計画を作成し、修繕費等についての交付金などを活用して更新を行っていく。</t>
    <phoneticPr fontId="4"/>
  </si>
  <si>
    <t xml:space="preserve"> 農業集落排水事業のような、集合処理方式は資本費が膨大なため、使用料だけをもって健全な経営は困難である。近年は、集合処理に代わって浄化槽など個別排水処理が下水道事業の整備の一選択し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済性を発揮し、最小の経費で最良のサービス提供することを目標にして事業に取り組む。</t>
    <phoneticPr fontId="4"/>
  </si>
  <si>
    <t>①経常収支が１００％を切って赤字でありるが、経費回収率は１００％を超えていることから、減価償却費の減少と、新規加入者による使用料の増により改善する見込みである。
②累積欠損について、単年度での利益が発生しないので早急な改善は難しい。
③流動比率は１００％を切ってしまっている状況であるが、流動負債の大部分を占める償還元金については、一般会計から繰り入れることと協議済みなので問題ない。
④企業債残高対事業規模比率については、予定貸借対照表に全額一般会計で負担すると注記しているので0となる。
⑤経費回収率について、経費の中の維持管理費は確実に回収できているので、料金水準は妥当である。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⑦施設の利用率については数値的には六割ほどだが、実際はこれ以上の受け入れは困難である。
⑧水洗化率は微量の上昇傾向ではあるが、一層の接続促進に努める。</t>
    <rPh sb="317" eb="318">
      <t>ホウ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</si>
</sst>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682432"/>
        <c:axId val="10568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05682432"/>
        <c:axId val="105684352"/>
      </c:lineChart>
      <c:dateAx>
        <c:axId val="105682432"/>
        <c:scaling>
          <c:orientation val="minMax"/>
        </c:scaling>
        <c:delete val="1"/>
        <c:axPos val="b"/>
        <c:numFmt formatCode="ge" sourceLinked="1"/>
        <c:majorTickMark val="none"/>
        <c:minorTickMark val="none"/>
        <c:tickLblPos val="none"/>
        <c:crossAx val="105684352"/>
        <c:crosses val="autoZero"/>
        <c:auto val="1"/>
        <c:lblOffset val="100"/>
        <c:baseTimeUnit val="years"/>
      </c:dateAx>
      <c:valAx>
        <c:axId val="10568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824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59.53</c:v>
                </c:pt>
                <c:pt idx="1">
                  <c:v>60.94</c:v>
                </c:pt>
                <c:pt idx="2">
                  <c:v>61.13</c:v>
                </c:pt>
                <c:pt idx="3">
                  <c:v>61.13</c:v>
                </c:pt>
                <c:pt idx="4">
                  <c:v>61.03</c:v>
                </c:pt>
              </c:numCache>
            </c:numRef>
          </c:val>
        </c:ser>
        <c:dLbls>
          <c:showLegendKey val="0"/>
          <c:showVal val="0"/>
          <c:showCatName val="0"/>
          <c:showSerName val="0"/>
          <c:showPercent val="0"/>
          <c:showBubbleSize val="0"/>
        </c:dLbls>
        <c:gapWidth val="150"/>
        <c:axId val="114972544"/>
        <c:axId val="1149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14972544"/>
        <c:axId val="114978816"/>
      </c:lineChart>
      <c:dateAx>
        <c:axId val="114972544"/>
        <c:scaling>
          <c:orientation val="minMax"/>
        </c:scaling>
        <c:delete val="1"/>
        <c:axPos val="b"/>
        <c:numFmt formatCode="ge" sourceLinked="1"/>
        <c:majorTickMark val="none"/>
        <c:minorTickMark val="none"/>
        <c:tickLblPos val="none"/>
        <c:crossAx val="114978816"/>
        <c:crosses val="autoZero"/>
        <c:auto val="1"/>
        <c:lblOffset val="100"/>
        <c:baseTimeUnit val="years"/>
      </c:dateAx>
      <c:valAx>
        <c:axId val="1149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81.16</c:v>
                </c:pt>
                <c:pt idx="1">
                  <c:v>81.44</c:v>
                </c:pt>
                <c:pt idx="2">
                  <c:v>81.95</c:v>
                </c:pt>
                <c:pt idx="3">
                  <c:v>83.05</c:v>
                </c:pt>
                <c:pt idx="4">
                  <c:v>83.79</c:v>
                </c:pt>
              </c:numCache>
            </c:numRef>
          </c:val>
        </c:ser>
        <c:dLbls>
          <c:showLegendKey val="0"/>
          <c:showVal val="0"/>
          <c:showCatName val="0"/>
          <c:showSerName val="0"/>
          <c:showPercent val="0"/>
          <c:showBubbleSize val="0"/>
        </c:dLbls>
        <c:gapWidth val="150"/>
        <c:axId val="115004928"/>
        <c:axId val="1150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15004928"/>
        <c:axId val="115006848"/>
      </c:lineChart>
      <c:dateAx>
        <c:axId val="115004928"/>
        <c:scaling>
          <c:orientation val="minMax"/>
        </c:scaling>
        <c:delete val="1"/>
        <c:axPos val="b"/>
        <c:numFmt formatCode="ge" sourceLinked="1"/>
        <c:majorTickMark val="none"/>
        <c:minorTickMark val="none"/>
        <c:tickLblPos val="none"/>
        <c:crossAx val="115006848"/>
        <c:crosses val="autoZero"/>
        <c:auto val="1"/>
        <c:lblOffset val="100"/>
        <c:baseTimeUnit val="years"/>
      </c:dateAx>
      <c:valAx>
        <c:axId val="1150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85.95</c:v>
                </c:pt>
                <c:pt idx="1">
                  <c:v>85.55</c:v>
                </c:pt>
                <c:pt idx="2">
                  <c:v>84.66</c:v>
                </c:pt>
                <c:pt idx="3">
                  <c:v>90.18</c:v>
                </c:pt>
                <c:pt idx="4">
                  <c:v>89.82</c:v>
                </c:pt>
              </c:numCache>
            </c:numRef>
          </c:val>
        </c:ser>
        <c:dLbls>
          <c:showLegendKey val="0"/>
          <c:showVal val="0"/>
          <c:showCatName val="0"/>
          <c:showSerName val="0"/>
          <c:showPercent val="0"/>
          <c:showBubbleSize val="0"/>
        </c:dLbls>
        <c:gapWidth val="150"/>
        <c:axId val="106898560"/>
        <c:axId val="1069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106898560"/>
        <c:axId val="106900480"/>
      </c:lineChart>
      <c:dateAx>
        <c:axId val="106898560"/>
        <c:scaling>
          <c:orientation val="minMax"/>
        </c:scaling>
        <c:delete val="1"/>
        <c:axPos val="b"/>
        <c:numFmt formatCode="ge" sourceLinked="1"/>
        <c:majorTickMark val="none"/>
        <c:minorTickMark val="none"/>
        <c:tickLblPos val="none"/>
        <c:crossAx val="106900480"/>
        <c:crosses val="autoZero"/>
        <c:auto val="1"/>
        <c:lblOffset val="100"/>
        <c:baseTimeUnit val="years"/>
      </c:dateAx>
      <c:valAx>
        <c:axId val="1069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11.99</c:v>
                </c:pt>
                <c:pt idx="1">
                  <c:v>12.94</c:v>
                </c:pt>
                <c:pt idx="2">
                  <c:v>13.89</c:v>
                </c:pt>
                <c:pt idx="3">
                  <c:v>37.64</c:v>
                </c:pt>
                <c:pt idx="4">
                  <c:v>39.770000000000003</c:v>
                </c:pt>
              </c:numCache>
            </c:numRef>
          </c:val>
        </c:ser>
        <c:dLbls>
          <c:showLegendKey val="0"/>
          <c:showVal val="0"/>
          <c:showCatName val="0"/>
          <c:showSerName val="0"/>
          <c:showPercent val="0"/>
          <c:showBubbleSize val="0"/>
        </c:dLbls>
        <c:gapWidth val="150"/>
        <c:axId val="113246976"/>
        <c:axId val="1132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13246976"/>
        <c:axId val="113248896"/>
      </c:lineChart>
      <c:dateAx>
        <c:axId val="113246976"/>
        <c:scaling>
          <c:orientation val="minMax"/>
        </c:scaling>
        <c:delete val="1"/>
        <c:axPos val="b"/>
        <c:numFmt formatCode="ge" sourceLinked="1"/>
        <c:majorTickMark val="none"/>
        <c:minorTickMark val="none"/>
        <c:tickLblPos val="none"/>
        <c:crossAx val="113248896"/>
        <c:crosses val="autoZero"/>
        <c:auto val="1"/>
        <c:lblOffset val="100"/>
        <c:baseTimeUnit val="years"/>
      </c:dateAx>
      <c:valAx>
        <c:axId val="1132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4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283456"/>
        <c:axId val="1132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13283456"/>
        <c:axId val="113285376"/>
      </c:lineChart>
      <c:dateAx>
        <c:axId val="113283456"/>
        <c:scaling>
          <c:orientation val="minMax"/>
        </c:scaling>
        <c:delete val="1"/>
        <c:axPos val="b"/>
        <c:numFmt formatCode="ge" sourceLinked="1"/>
        <c:majorTickMark val="none"/>
        <c:minorTickMark val="none"/>
        <c:tickLblPos val="none"/>
        <c:crossAx val="113285376"/>
        <c:crosses val="autoZero"/>
        <c:auto val="1"/>
        <c:lblOffset val="100"/>
        <c:baseTimeUnit val="years"/>
      </c:dateAx>
      <c:valAx>
        <c:axId val="113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648.85</c:v>
                </c:pt>
                <c:pt idx="1">
                  <c:v>666.31</c:v>
                </c:pt>
                <c:pt idx="2">
                  <c:v>688.76</c:v>
                </c:pt>
                <c:pt idx="3">
                  <c:v>720.67</c:v>
                </c:pt>
                <c:pt idx="4">
                  <c:v>735.92</c:v>
                </c:pt>
              </c:numCache>
            </c:numRef>
          </c:val>
        </c:ser>
        <c:dLbls>
          <c:showLegendKey val="0"/>
          <c:showVal val="0"/>
          <c:showCatName val="0"/>
          <c:showSerName val="0"/>
          <c:showPercent val="0"/>
          <c:showBubbleSize val="0"/>
        </c:dLbls>
        <c:gapWidth val="150"/>
        <c:axId val="113389952"/>
        <c:axId val="1133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13389952"/>
        <c:axId val="113391872"/>
      </c:lineChart>
      <c:dateAx>
        <c:axId val="113389952"/>
        <c:scaling>
          <c:orientation val="minMax"/>
        </c:scaling>
        <c:delete val="1"/>
        <c:axPos val="b"/>
        <c:numFmt formatCode="ge" sourceLinked="1"/>
        <c:majorTickMark val="none"/>
        <c:minorTickMark val="none"/>
        <c:tickLblPos val="none"/>
        <c:crossAx val="113391872"/>
        <c:crosses val="autoZero"/>
        <c:auto val="1"/>
        <c:lblOffset val="100"/>
        <c:baseTimeUnit val="years"/>
      </c:dateAx>
      <c:valAx>
        <c:axId val="1133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795.49</c:v>
                </c:pt>
                <c:pt idx="1">
                  <c:v>910.06</c:v>
                </c:pt>
                <c:pt idx="2">
                  <c:v>1979.01</c:v>
                </c:pt>
                <c:pt idx="3">
                  <c:v>67.56</c:v>
                </c:pt>
                <c:pt idx="4">
                  <c:v>42.97</c:v>
                </c:pt>
              </c:numCache>
            </c:numRef>
          </c:val>
        </c:ser>
        <c:dLbls>
          <c:showLegendKey val="0"/>
          <c:showVal val="0"/>
          <c:showCatName val="0"/>
          <c:showSerName val="0"/>
          <c:showPercent val="0"/>
          <c:showBubbleSize val="0"/>
        </c:dLbls>
        <c:gapWidth val="150"/>
        <c:axId val="113434624"/>
        <c:axId val="1134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13434624"/>
        <c:axId val="113436544"/>
      </c:lineChart>
      <c:dateAx>
        <c:axId val="113434624"/>
        <c:scaling>
          <c:orientation val="minMax"/>
        </c:scaling>
        <c:delete val="1"/>
        <c:axPos val="b"/>
        <c:numFmt formatCode="ge" sourceLinked="1"/>
        <c:majorTickMark val="none"/>
        <c:minorTickMark val="none"/>
        <c:tickLblPos val="none"/>
        <c:crossAx val="113436544"/>
        <c:crosses val="autoZero"/>
        <c:auto val="1"/>
        <c:lblOffset val="100"/>
        <c:baseTimeUnit val="years"/>
      </c:dateAx>
      <c:valAx>
        <c:axId val="1134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451.36</c:v>
                </c:pt>
                <c:pt idx="1">
                  <c:v>418.23</c:v>
                </c:pt>
                <c:pt idx="2">
                  <c:v>387.92</c:v>
                </c:pt>
                <c:pt idx="3">
                  <c:v>359.41</c:v>
                </c:pt>
                <c:pt idx="4" formatCode="#,##0.00;&quot;△&quot;#,##0.00">
                  <c:v>0</c:v>
                </c:pt>
              </c:numCache>
            </c:numRef>
          </c:val>
        </c:ser>
        <c:dLbls>
          <c:showLegendKey val="0"/>
          <c:showVal val="0"/>
          <c:showCatName val="0"/>
          <c:showSerName val="0"/>
          <c:showPercent val="0"/>
          <c:showBubbleSize val="0"/>
        </c:dLbls>
        <c:gapWidth val="150"/>
        <c:axId val="113450368"/>
        <c:axId val="1134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13450368"/>
        <c:axId val="113485312"/>
      </c:lineChart>
      <c:dateAx>
        <c:axId val="113450368"/>
        <c:scaling>
          <c:orientation val="minMax"/>
        </c:scaling>
        <c:delete val="1"/>
        <c:axPos val="b"/>
        <c:numFmt formatCode="ge" sourceLinked="1"/>
        <c:majorTickMark val="none"/>
        <c:minorTickMark val="none"/>
        <c:tickLblPos val="none"/>
        <c:crossAx val="113485312"/>
        <c:crosses val="autoZero"/>
        <c:auto val="1"/>
        <c:lblOffset val="100"/>
        <c:baseTimeUnit val="years"/>
      </c:dateAx>
      <c:valAx>
        <c:axId val="1134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131.53</c:v>
                </c:pt>
                <c:pt idx="1">
                  <c:v>204.53</c:v>
                </c:pt>
                <c:pt idx="2">
                  <c:v>197.58</c:v>
                </c:pt>
                <c:pt idx="3">
                  <c:v>182.52</c:v>
                </c:pt>
                <c:pt idx="4">
                  <c:v>120.1</c:v>
                </c:pt>
              </c:numCache>
            </c:numRef>
          </c:val>
        </c:ser>
        <c:dLbls>
          <c:showLegendKey val="0"/>
          <c:showVal val="0"/>
          <c:showCatName val="0"/>
          <c:showSerName val="0"/>
          <c:showPercent val="0"/>
          <c:showBubbleSize val="0"/>
        </c:dLbls>
        <c:gapWidth val="150"/>
        <c:axId val="113495040"/>
        <c:axId val="11462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13495040"/>
        <c:axId val="114623616"/>
      </c:lineChart>
      <c:dateAx>
        <c:axId val="113495040"/>
        <c:scaling>
          <c:orientation val="minMax"/>
        </c:scaling>
        <c:delete val="1"/>
        <c:axPos val="b"/>
        <c:numFmt formatCode="ge" sourceLinked="1"/>
        <c:majorTickMark val="none"/>
        <c:minorTickMark val="none"/>
        <c:tickLblPos val="none"/>
        <c:crossAx val="114623616"/>
        <c:crosses val="autoZero"/>
        <c:auto val="1"/>
        <c:lblOffset val="100"/>
        <c:baseTimeUnit val="years"/>
      </c:dateAx>
      <c:valAx>
        <c:axId val="1146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9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165.97</c:v>
                </c:pt>
                <c:pt idx="1">
                  <c:v>104.56</c:v>
                </c:pt>
                <c:pt idx="2">
                  <c:v>108.11</c:v>
                </c:pt>
                <c:pt idx="3">
                  <c:v>118.34</c:v>
                </c:pt>
                <c:pt idx="4">
                  <c:v>180.4</c:v>
                </c:pt>
              </c:numCache>
            </c:numRef>
          </c:val>
        </c:ser>
        <c:dLbls>
          <c:showLegendKey val="0"/>
          <c:showVal val="0"/>
          <c:showCatName val="0"/>
          <c:showSerName val="0"/>
          <c:showPercent val="0"/>
          <c:showBubbleSize val="0"/>
        </c:dLbls>
        <c:gapWidth val="150"/>
        <c:axId val="114653440"/>
        <c:axId val="1146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14653440"/>
        <c:axId val="114655616"/>
      </c:lineChart>
      <c:dateAx>
        <c:axId val="114653440"/>
        <c:scaling>
          <c:orientation val="minMax"/>
        </c:scaling>
        <c:delete val="1"/>
        <c:axPos val="b"/>
        <c:numFmt formatCode="ge" sourceLinked="1"/>
        <c:majorTickMark val="none"/>
        <c:minorTickMark val="none"/>
        <c:tickLblPos val="none"/>
        <c:crossAx val="114655616"/>
        <c:crosses val="autoZero"/>
        <c:auto val="1"/>
        <c:lblOffset val="100"/>
        <c:baseTimeUnit val="years"/>
      </c:dateAx>
      <c:valAx>
        <c:axId val="1146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三春町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17738</v>
      </c>
      <c r="AM8" s="64"/>
      <c r="AN8" s="64"/>
      <c r="AO8" s="64"/>
      <c r="AP8" s="64"/>
      <c r="AQ8" s="64"/>
      <c r="AR8" s="64"/>
      <c r="AS8" s="64"/>
      <c r="AT8" s="63">
        <f>データ!S6</f>
        <v>72.760000000000005</v>
      </c>
      <c r="AU8" s="63"/>
      <c r="AV8" s="63"/>
      <c r="AW8" s="63"/>
      <c r="AX8" s="63"/>
      <c r="AY8" s="63"/>
      <c r="AZ8" s="63"/>
      <c r="BA8" s="63"/>
      <c r="BB8" s="63">
        <f>データ!T6</f>
        <v>243.79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68.44</v>
      </c>
      <c r="J10" s="63"/>
      <c r="K10" s="63"/>
      <c r="L10" s="63"/>
      <c r="M10" s="63"/>
      <c r="N10" s="63"/>
      <c r="O10" s="63"/>
      <c r="P10" s="63">
        <f>データ!O6</f>
        <v>14.95</v>
      </c>
      <c r="Q10" s="63"/>
      <c r="R10" s="63"/>
      <c r="S10" s="63"/>
      <c r="T10" s="63"/>
      <c r="U10" s="63"/>
      <c r="V10" s="63"/>
      <c r="W10" s="63">
        <f>データ!P6</f>
        <v>91.41</v>
      </c>
      <c r="X10" s="63"/>
      <c r="Y10" s="63"/>
      <c r="Z10" s="63"/>
      <c r="AA10" s="63"/>
      <c r="AB10" s="63"/>
      <c r="AC10" s="63"/>
      <c r="AD10" s="64">
        <f>データ!Q6</f>
        <v>4806</v>
      </c>
      <c r="AE10" s="64"/>
      <c r="AF10" s="64"/>
      <c r="AG10" s="64"/>
      <c r="AH10" s="64"/>
      <c r="AI10" s="64"/>
      <c r="AJ10" s="64"/>
      <c r="AK10" s="2"/>
      <c r="AL10" s="64">
        <f>データ!U6</f>
        <v>2640</v>
      </c>
      <c r="AM10" s="64"/>
      <c r="AN10" s="64"/>
      <c r="AO10" s="64"/>
      <c r="AP10" s="64"/>
      <c r="AQ10" s="64"/>
      <c r="AR10" s="64"/>
      <c r="AS10" s="64"/>
      <c r="AT10" s="63">
        <f>データ!V6</f>
        <v>1.22</v>
      </c>
      <c r="AU10" s="63"/>
      <c r="AV10" s="63"/>
      <c r="AW10" s="63"/>
      <c r="AX10" s="63"/>
      <c r="AY10" s="63"/>
      <c r="AZ10" s="63"/>
      <c r="BA10" s="63"/>
      <c r="BB10" s="63">
        <f>データ!W6</f>
        <v>2163.9299999999998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DctWunZgl1var5szJIFsHvIOs0XeV52jvtbZ2xmJ5aNqLJlLggwbNnpeSRVwHJEYxOvTXoCcigJkfnUTvk985g==" saltValue="muMwv/XQZdr7u4jBBzoBZ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A1" workbookViewId="0">
      <selection activeCell="CE8" sqref="CE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75213</v>
      </c>
      <c r="D6" s="31">
        <f t="shared" si="3"/>
        <v>46</v>
      </c>
      <c r="E6" s="31">
        <f t="shared" si="3"/>
        <v>17</v>
      </c>
      <c r="F6" s="31">
        <f t="shared" si="3"/>
        <v>5</v>
      </c>
      <c r="G6" s="31">
        <f t="shared" si="3"/>
        <v>0</v>
      </c>
      <c r="H6" s="31" t="str">
        <f t="shared" si="3"/>
        <v>福島県　三春町</v>
      </c>
      <c r="I6" s="31" t="str">
        <f t="shared" si="3"/>
        <v>法適用</v>
      </c>
      <c r="J6" s="31" t="str">
        <f t="shared" si="3"/>
        <v>下水道事業</v>
      </c>
      <c r="K6" s="31" t="str">
        <f t="shared" si="3"/>
        <v>農業集落排水</v>
      </c>
      <c r="L6" s="31" t="str">
        <f t="shared" si="3"/>
        <v>F2</v>
      </c>
      <c r="M6" s="32" t="str">
        <f t="shared" si="3"/>
        <v>-</v>
      </c>
      <c r="N6" s="32">
        <f t="shared" si="3"/>
        <v>68.44</v>
      </c>
      <c r="O6" s="32">
        <f t="shared" si="3"/>
        <v>14.95</v>
      </c>
      <c r="P6" s="32">
        <f t="shared" si="3"/>
        <v>91.41</v>
      </c>
      <c r="Q6" s="32">
        <f t="shared" si="3"/>
        <v>4806</v>
      </c>
      <c r="R6" s="32">
        <f t="shared" si="3"/>
        <v>17738</v>
      </c>
      <c r="S6" s="32">
        <f t="shared" si="3"/>
        <v>72.760000000000005</v>
      </c>
      <c r="T6" s="32">
        <f t="shared" si="3"/>
        <v>243.79</v>
      </c>
      <c r="U6" s="32">
        <f t="shared" si="3"/>
        <v>2640</v>
      </c>
      <c r="V6" s="32">
        <f t="shared" si="3"/>
        <v>1.22</v>
      </c>
      <c r="W6" s="32">
        <f t="shared" si="3"/>
        <v>2163.9299999999998</v>
      </c>
      <c r="X6" s="33">
        <f>IF(X7="",NA(),X7)</f>
        <v>85.95</v>
      </c>
      <c r="Y6" s="33">
        <f t="shared" ref="Y6:AG6" si="4">IF(Y7="",NA(),Y7)</f>
        <v>85.55</v>
      </c>
      <c r="Z6" s="33">
        <f t="shared" si="4"/>
        <v>84.66</v>
      </c>
      <c r="AA6" s="33">
        <f t="shared" si="4"/>
        <v>90.18</v>
      </c>
      <c r="AB6" s="33">
        <f t="shared" si="4"/>
        <v>89.82</v>
      </c>
      <c r="AC6" s="33">
        <f t="shared" si="4"/>
        <v>94.12</v>
      </c>
      <c r="AD6" s="33">
        <f t="shared" si="4"/>
        <v>92.74</v>
      </c>
      <c r="AE6" s="33">
        <f t="shared" si="4"/>
        <v>93.62</v>
      </c>
      <c r="AF6" s="33">
        <f t="shared" si="4"/>
        <v>97.53</v>
      </c>
      <c r="AG6" s="33">
        <f t="shared" si="4"/>
        <v>99.64</v>
      </c>
      <c r="AH6" s="32" t="str">
        <f>IF(AH7="","",IF(AH7="-","【-】","【"&amp;SUBSTITUTE(TEXT(AH7,"#,##0.00"),"-","△")&amp;"】"))</f>
        <v>【99.88】</v>
      </c>
      <c r="AI6" s="33">
        <f>IF(AI7="",NA(),AI7)</f>
        <v>648.85</v>
      </c>
      <c r="AJ6" s="33">
        <f t="shared" ref="AJ6:AR6" si="5">IF(AJ7="",NA(),AJ7)</f>
        <v>666.31</v>
      </c>
      <c r="AK6" s="33">
        <f t="shared" si="5"/>
        <v>688.76</v>
      </c>
      <c r="AL6" s="33">
        <f t="shared" si="5"/>
        <v>720.67</v>
      </c>
      <c r="AM6" s="33">
        <f t="shared" si="5"/>
        <v>735.92</v>
      </c>
      <c r="AN6" s="33">
        <f t="shared" si="5"/>
        <v>262.73</v>
      </c>
      <c r="AO6" s="33">
        <f t="shared" si="5"/>
        <v>243.13</v>
      </c>
      <c r="AP6" s="33">
        <f t="shared" si="5"/>
        <v>280.08</v>
      </c>
      <c r="AQ6" s="33">
        <f t="shared" si="5"/>
        <v>223.09</v>
      </c>
      <c r="AR6" s="33">
        <f t="shared" si="5"/>
        <v>214.61</v>
      </c>
      <c r="AS6" s="32" t="str">
        <f>IF(AS7="","",IF(AS7="-","【-】","【"&amp;SUBSTITUTE(TEXT(AS7,"#,##0.00"),"-","△")&amp;"】"))</f>
        <v>【203.67】</v>
      </c>
      <c r="AT6" s="33">
        <f>IF(AT7="",NA(),AT7)</f>
        <v>795.49</v>
      </c>
      <c r="AU6" s="33">
        <f t="shared" ref="AU6:BC6" si="6">IF(AU7="",NA(),AU7)</f>
        <v>910.06</v>
      </c>
      <c r="AV6" s="33">
        <f t="shared" si="6"/>
        <v>1979.01</v>
      </c>
      <c r="AW6" s="33">
        <f t="shared" si="6"/>
        <v>67.56</v>
      </c>
      <c r="AX6" s="33">
        <f t="shared" si="6"/>
        <v>42.97</v>
      </c>
      <c r="AY6" s="33">
        <f t="shared" si="6"/>
        <v>194.53</v>
      </c>
      <c r="AZ6" s="33">
        <f t="shared" si="6"/>
        <v>162.52000000000001</v>
      </c>
      <c r="BA6" s="33">
        <f t="shared" si="6"/>
        <v>124.2</v>
      </c>
      <c r="BB6" s="33">
        <f t="shared" si="6"/>
        <v>33.03</v>
      </c>
      <c r="BC6" s="33">
        <f t="shared" si="6"/>
        <v>29.45</v>
      </c>
      <c r="BD6" s="32" t="str">
        <f>IF(BD7="","",IF(BD7="-","【-】","【"&amp;SUBSTITUTE(TEXT(BD7,"#,##0.00"),"-","△")&amp;"】"))</f>
        <v>【34.01】</v>
      </c>
      <c r="BE6" s="33">
        <f>IF(BE7="",NA(),BE7)</f>
        <v>451.36</v>
      </c>
      <c r="BF6" s="33">
        <f t="shared" ref="BF6:BN6" si="7">IF(BF7="",NA(),BF7)</f>
        <v>418.23</v>
      </c>
      <c r="BG6" s="33">
        <f t="shared" si="7"/>
        <v>387.92</v>
      </c>
      <c r="BH6" s="33">
        <f t="shared" si="7"/>
        <v>359.41</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131.53</v>
      </c>
      <c r="BQ6" s="33">
        <f t="shared" ref="BQ6:BY6" si="8">IF(BQ7="",NA(),BQ7)</f>
        <v>204.53</v>
      </c>
      <c r="BR6" s="33">
        <f t="shared" si="8"/>
        <v>197.58</v>
      </c>
      <c r="BS6" s="33">
        <f t="shared" si="8"/>
        <v>182.52</v>
      </c>
      <c r="BT6" s="33">
        <f t="shared" si="8"/>
        <v>120.1</v>
      </c>
      <c r="BU6" s="33">
        <f t="shared" si="8"/>
        <v>51.56</v>
      </c>
      <c r="BV6" s="33">
        <f t="shared" si="8"/>
        <v>51.03</v>
      </c>
      <c r="BW6" s="33">
        <f t="shared" si="8"/>
        <v>50.9</v>
      </c>
      <c r="BX6" s="33">
        <f t="shared" si="8"/>
        <v>50.82</v>
      </c>
      <c r="BY6" s="33">
        <f t="shared" si="8"/>
        <v>52.19</v>
      </c>
      <c r="BZ6" s="32" t="str">
        <f>IF(BZ7="","",IF(BZ7="-","【-】","【"&amp;SUBSTITUTE(TEXT(BZ7,"#,##0.00"),"-","△")&amp;"】"))</f>
        <v>【52.78】</v>
      </c>
      <c r="CA6" s="33">
        <f>IF(CA7="",NA(),CA7)</f>
        <v>165.97</v>
      </c>
      <c r="CB6" s="33">
        <f t="shared" ref="CB6:CJ6" si="9">IF(CB7="",NA(),CB7)</f>
        <v>104.56</v>
      </c>
      <c r="CC6" s="33">
        <f t="shared" si="9"/>
        <v>108.11</v>
      </c>
      <c r="CD6" s="33">
        <f t="shared" si="9"/>
        <v>118.34</v>
      </c>
      <c r="CE6" s="33">
        <f t="shared" si="9"/>
        <v>180.4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59.53</v>
      </c>
      <c r="CM6" s="33">
        <f t="shared" ref="CM6:CU6" si="10">IF(CM7="",NA(),CM7)</f>
        <v>60.94</v>
      </c>
      <c r="CN6" s="33">
        <f t="shared" si="10"/>
        <v>61.13</v>
      </c>
      <c r="CO6" s="33">
        <f t="shared" si="10"/>
        <v>61.13</v>
      </c>
      <c r="CP6" s="33">
        <f t="shared" si="10"/>
        <v>61.03</v>
      </c>
      <c r="CQ6" s="33">
        <f t="shared" si="10"/>
        <v>55.2</v>
      </c>
      <c r="CR6" s="33">
        <f t="shared" si="10"/>
        <v>54.74</v>
      </c>
      <c r="CS6" s="33">
        <f t="shared" si="10"/>
        <v>53.78</v>
      </c>
      <c r="CT6" s="33">
        <f t="shared" si="10"/>
        <v>53.24</v>
      </c>
      <c r="CU6" s="33">
        <f t="shared" si="10"/>
        <v>52.31</v>
      </c>
      <c r="CV6" s="32" t="str">
        <f>IF(CV7="","",IF(CV7="-","【-】","【"&amp;SUBSTITUTE(TEXT(CV7,"#,##0.00"),"-","△")&amp;"】"))</f>
        <v>【52.74】</v>
      </c>
      <c r="CW6" s="33">
        <f>IF(CW7="",NA(),CW7)</f>
        <v>81.16</v>
      </c>
      <c r="CX6" s="33">
        <f t="shared" ref="CX6:DF6" si="11">IF(CX7="",NA(),CX7)</f>
        <v>81.44</v>
      </c>
      <c r="CY6" s="33">
        <f t="shared" si="11"/>
        <v>81.95</v>
      </c>
      <c r="CZ6" s="33">
        <f t="shared" si="11"/>
        <v>83.05</v>
      </c>
      <c r="DA6" s="33">
        <f t="shared" si="11"/>
        <v>83.79</v>
      </c>
      <c r="DB6" s="33">
        <f t="shared" si="11"/>
        <v>83.73</v>
      </c>
      <c r="DC6" s="33">
        <f t="shared" si="11"/>
        <v>83.88</v>
      </c>
      <c r="DD6" s="33">
        <f t="shared" si="11"/>
        <v>84.06</v>
      </c>
      <c r="DE6" s="33">
        <f t="shared" si="11"/>
        <v>84.07</v>
      </c>
      <c r="DF6" s="33">
        <f t="shared" si="11"/>
        <v>84.32</v>
      </c>
      <c r="DG6" s="32" t="str">
        <f>IF(DG7="","",IF(DG7="-","【-】","【"&amp;SUBSTITUTE(TEXT(DG7,"#,##0.00"),"-","△")&amp;"】"))</f>
        <v>【84.50】</v>
      </c>
      <c r="DH6" s="33">
        <f>IF(DH7="",NA(),DH7)</f>
        <v>11.99</v>
      </c>
      <c r="DI6" s="33">
        <f t="shared" ref="DI6:DQ6" si="12">IF(DI7="",NA(),DI7)</f>
        <v>12.94</v>
      </c>
      <c r="DJ6" s="33">
        <f t="shared" si="12"/>
        <v>13.89</v>
      </c>
      <c r="DK6" s="33">
        <f t="shared" si="12"/>
        <v>37.64</v>
      </c>
      <c r="DL6" s="33">
        <f t="shared" si="12"/>
        <v>39.770000000000003</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75213</v>
      </c>
      <c r="D7" s="35">
        <v>46</v>
      </c>
      <c r="E7" s="35">
        <v>17</v>
      </c>
      <c r="F7" s="35">
        <v>5</v>
      </c>
      <c r="G7" s="35">
        <v>0</v>
      </c>
      <c r="H7" s="35" t="s">
        <v>96</v>
      </c>
      <c r="I7" s="35" t="s">
        <v>97</v>
      </c>
      <c r="J7" s="35" t="s">
        <v>98</v>
      </c>
      <c r="K7" s="35" t="s">
        <v>99</v>
      </c>
      <c r="L7" s="35" t="s">
        <v>100</v>
      </c>
      <c r="M7" s="36" t="s">
        <v>101</v>
      </c>
      <c r="N7" s="36">
        <v>68.44</v>
      </c>
      <c r="O7" s="36">
        <v>14.95</v>
      </c>
      <c r="P7" s="36">
        <v>91.41</v>
      </c>
      <c r="Q7" s="36">
        <v>4806</v>
      </c>
      <c r="R7" s="36">
        <v>17738</v>
      </c>
      <c r="S7" s="36">
        <v>72.760000000000005</v>
      </c>
      <c r="T7" s="36">
        <v>243.79</v>
      </c>
      <c r="U7" s="36">
        <v>2640</v>
      </c>
      <c r="V7" s="36">
        <v>1.22</v>
      </c>
      <c r="W7" s="36">
        <v>2163.9299999999998</v>
      </c>
      <c r="X7" s="36">
        <v>85.95</v>
      </c>
      <c r="Y7" s="36">
        <v>85.55</v>
      </c>
      <c r="Z7" s="36">
        <v>84.66</v>
      </c>
      <c r="AA7" s="36">
        <v>90.18</v>
      </c>
      <c r="AB7" s="36">
        <v>89.82</v>
      </c>
      <c r="AC7" s="36">
        <v>94.12</v>
      </c>
      <c r="AD7" s="36">
        <v>92.74</v>
      </c>
      <c r="AE7" s="36">
        <v>93.62</v>
      </c>
      <c r="AF7" s="36">
        <v>97.53</v>
      </c>
      <c r="AG7" s="36">
        <v>99.64</v>
      </c>
      <c r="AH7" s="36">
        <v>99.88</v>
      </c>
      <c r="AI7" s="36">
        <v>648.85</v>
      </c>
      <c r="AJ7" s="36">
        <v>666.31</v>
      </c>
      <c r="AK7" s="36">
        <v>688.76</v>
      </c>
      <c r="AL7" s="36">
        <v>720.67</v>
      </c>
      <c r="AM7" s="36">
        <v>735.92</v>
      </c>
      <c r="AN7" s="36">
        <v>262.73</v>
      </c>
      <c r="AO7" s="36">
        <v>243.13</v>
      </c>
      <c r="AP7" s="36">
        <v>280.08</v>
      </c>
      <c r="AQ7" s="36">
        <v>223.09</v>
      </c>
      <c r="AR7" s="36">
        <v>214.61</v>
      </c>
      <c r="AS7" s="36">
        <v>203.67</v>
      </c>
      <c r="AT7" s="36">
        <v>795.49</v>
      </c>
      <c r="AU7" s="36">
        <v>910.06</v>
      </c>
      <c r="AV7" s="36">
        <v>1979.01</v>
      </c>
      <c r="AW7" s="36">
        <v>67.56</v>
      </c>
      <c r="AX7" s="36">
        <v>42.97</v>
      </c>
      <c r="AY7" s="36">
        <v>194.53</v>
      </c>
      <c r="AZ7" s="36">
        <v>162.52000000000001</v>
      </c>
      <c r="BA7" s="36">
        <v>124.2</v>
      </c>
      <c r="BB7" s="36">
        <v>33.03</v>
      </c>
      <c r="BC7" s="36">
        <v>29.45</v>
      </c>
      <c r="BD7" s="36">
        <v>34.01</v>
      </c>
      <c r="BE7" s="36">
        <v>451.36</v>
      </c>
      <c r="BF7" s="36">
        <v>418.23</v>
      </c>
      <c r="BG7" s="36">
        <v>387.92</v>
      </c>
      <c r="BH7" s="36">
        <v>359.41</v>
      </c>
      <c r="BI7" s="36">
        <v>0</v>
      </c>
      <c r="BJ7" s="36">
        <v>1239.2</v>
      </c>
      <c r="BK7" s="36">
        <v>1197.82</v>
      </c>
      <c r="BL7" s="36">
        <v>1126.77</v>
      </c>
      <c r="BM7" s="36">
        <v>1044.8</v>
      </c>
      <c r="BN7" s="36">
        <v>1081.8</v>
      </c>
      <c r="BO7" s="36">
        <v>1015.77</v>
      </c>
      <c r="BP7" s="36">
        <v>131.53</v>
      </c>
      <c r="BQ7" s="36">
        <v>204.53</v>
      </c>
      <c r="BR7" s="36">
        <v>197.58</v>
      </c>
      <c r="BS7" s="36">
        <v>182.52</v>
      </c>
      <c r="BT7" s="36">
        <v>120.1</v>
      </c>
      <c r="BU7" s="36">
        <v>51.56</v>
      </c>
      <c r="BV7" s="36">
        <v>51.03</v>
      </c>
      <c r="BW7" s="36">
        <v>50.9</v>
      </c>
      <c r="BX7" s="36">
        <v>50.82</v>
      </c>
      <c r="BY7" s="36">
        <v>52.19</v>
      </c>
      <c r="BZ7" s="36">
        <v>52.78</v>
      </c>
      <c r="CA7" s="36">
        <v>165.97</v>
      </c>
      <c r="CB7" s="36">
        <v>104.56</v>
      </c>
      <c r="CC7" s="36">
        <v>108.11</v>
      </c>
      <c r="CD7" s="36">
        <v>118.34</v>
      </c>
      <c r="CE7" s="36">
        <v>180.4</v>
      </c>
      <c r="CF7" s="36">
        <v>283.26</v>
      </c>
      <c r="CG7" s="36">
        <v>289.60000000000002</v>
      </c>
      <c r="CH7" s="36">
        <v>293.27</v>
      </c>
      <c r="CI7" s="36">
        <v>300.52</v>
      </c>
      <c r="CJ7" s="36">
        <v>296.14</v>
      </c>
      <c r="CK7" s="36">
        <v>289.81</v>
      </c>
      <c r="CL7" s="36">
        <v>59.53</v>
      </c>
      <c r="CM7" s="36">
        <v>60.94</v>
      </c>
      <c r="CN7" s="36">
        <v>61.13</v>
      </c>
      <c r="CO7" s="36">
        <v>61.13</v>
      </c>
      <c r="CP7" s="36">
        <v>61.03</v>
      </c>
      <c r="CQ7" s="36">
        <v>55.2</v>
      </c>
      <c r="CR7" s="36">
        <v>54.74</v>
      </c>
      <c r="CS7" s="36">
        <v>53.78</v>
      </c>
      <c r="CT7" s="36">
        <v>53.24</v>
      </c>
      <c r="CU7" s="36">
        <v>52.31</v>
      </c>
      <c r="CV7" s="36">
        <v>52.74</v>
      </c>
      <c r="CW7" s="36">
        <v>81.16</v>
      </c>
      <c r="CX7" s="36">
        <v>81.44</v>
      </c>
      <c r="CY7" s="36">
        <v>81.95</v>
      </c>
      <c r="CZ7" s="36">
        <v>83.05</v>
      </c>
      <c r="DA7" s="36">
        <v>83.79</v>
      </c>
      <c r="DB7" s="36">
        <v>83.73</v>
      </c>
      <c r="DC7" s="36">
        <v>83.88</v>
      </c>
      <c r="DD7" s="36">
        <v>84.06</v>
      </c>
      <c r="DE7" s="36">
        <v>84.07</v>
      </c>
      <c r="DF7" s="36">
        <v>84.32</v>
      </c>
      <c r="DG7" s="36">
        <v>84.5</v>
      </c>
      <c r="DH7" s="36">
        <v>11.99</v>
      </c>
      <c r="DI7" s="36">
        <v>12.94</v>
      </c>
      <c r="DJ7" s="36">
        <v>13.89</v>
      </c>
      <c r="DK7" s="36">
        <v>37.64</v>
      </c>
      <c r="DL7" s="36">
        <v>39.770000000000003</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2017-02-20T08:01:14Z</cp:lastPrinted>
  <dcterms:created xsi:type="dcterms:W3CDTF">2017-02-08T02:40:41Z</dcterms:created>
  <dcterms:modified xsi:type="dcterms:W3CDTF">2017-02-27T08:28:15Z</dcterms:modified>
  <cp:category/>
</cp:coreProperties>
</file>