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B10" i="4"/>
  <c r="AL8" i="4"/>
  <c r="W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<sst xmlns="http://schemas.openxmlformats.org/spreadsheetml/2006/main" count="226" uniqueCount="111">
  <si>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</si>
  <si>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</si>
  <si>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</si>
  <si>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</si>
  <si>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</si>
  <si>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</si>
  <si>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</si>
  <si>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</si>
  <si>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</si>
  <si>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</si>
  <si>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</si>
  <si>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</si>
  <si>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</si>
  <si>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</si>
  <si>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</si>
  <si>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</si>
  <si>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</si>
  <si>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</si>
  <si>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</si>
  <si>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</si>
  <si>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</si>
  <si>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</si>
  <si>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</si>
  <si>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</si>
  <si>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</si>
  <si>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</si>
  <si>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</si>
  <si>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</si>
  <si>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</si>
  <si>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</si>
  <si>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</si>
  <si>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</si>
  <si>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</si>
  <si>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</si>
  <si>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</si>
  <si>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</si>
  <si>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</si>
  <si>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</si>
  <si>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</si>
  <si>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</si>
  <si>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</si>
  <si>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</si>
  <si>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</si>
  <si>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</si>
  <si>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</si>
  <si>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</si>
  <si>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</si>
  <si>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</si>
  <si>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</si>
  <si>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</si>
  <si>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</si>
  <si>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</si>
  <si>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</si>
  <si>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</si>
  <si>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</si>
  <si>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</si>
  <si>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</si>
  <si>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</si>
  <si>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</si>
  <si>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</si>
  <si>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</si>
  <si>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</si>
  <si>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</si>
  <si>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</si>
  <si>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</si>
  <si>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</si>
  <si>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</si>
  <si>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</si>
  <si>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</si>
  <si>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</si>
  <si>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</si>
  <si>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</si>
  <si>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</si>
  <si>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</si>
  <si>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</si>
  <si>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</si>
  <si>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</si>
  <si>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</si>
  <si>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</si>
  <si>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</si>
  <si>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</si>
  <si>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</si>
  <si>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</si>
  <si>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</si>
  <si>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</si>
  <si>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</si>
  <si>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</si>
  <si>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</si>
  <si>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</si>
  <si>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</si>
  <si>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</si>
  <si>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</si>
  <si>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</si>
  <si>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</si>
  <si>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</si>
  <si>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</si>
  <si>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金山町</t>
  </si>
  <si>
    <t>法非適用</t>
  </si>
  <si>
    <t>下水道事業</t>
  </si>
  <si>
    <t>農業集落排水</t>
  </si>
  <si>
    <t>F3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</si>
  <si>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</si>
  <si>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</si>
  <si>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</si>
  <si>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</si>
  <si>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</si>
  <si>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</si>
  <si>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</si>
  <si>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供用開始後、十数年経過し、汚水ポンプ、ブロア等の交換の時期となっている。</t>
    <rPh sb="1" eb="3">
      <t>キョウヨウ</t>
    </rPh>
    <rPh sb="3" eb="6">
      <t>カイシゴ</t>
    </rPh>
    <rPh sb="7" eb="8">
      <t>ジュウ</t>
    </rPh>
    <rPh sb="8" eb="10">
      <t>スウネン</t>
    </rPh>
    <rPh sb="10" eb="12">
      <t>ケイカ</t>
    </rPh>
    <rPh sb="14" eb="16">
      <t>オスイ</t>
    </rPh>
    <rPh sb="23" eb="24">
      <t>トウ</t>
    </rPh>
    <rPh sb="25" eb="27">
      <t>コウカン</t>
    </rPh>
    <rPh sb="28" eb="30">
      <t>ジキ</t>
    </rPh>
    <phoneticPr fontId="4"/>
  </si>
  <si>
    <t>　只見川対岸の橋を渡った孤立した集落であり、処理区域の拡大等のよる新たな、つなぎ込みは見込めない。
　維持管理費の削減はもとより、他部局と連携し、人口増加の施策も必要である。</t>
    <rPh sb="1" eb="3">
      <t>タダミ</t>
    </rPh>
    <rPh sb="3" eb="4">
      <t>ガワ</t>
    </rPh>
    <rPh sb="4" eb="6">
      <t>タイガン</t>
    </rPh>
    <rPh sb="7" eb="8">
      <t>ハシ</t>
    </rPh>
    <rPh sb="9" eb="10">
      <t>ワタ</t>
    </rPh>
    <rPh sb="12" eb="14">
      <t>コリツ</t>
    </rPh>
    <rPh sb="16" eb="18">
      <t>シュウラク</t>
    </rPh>
    <rPh sb="22" eb="24">
      <t>ショリ</t>
    </rPh>
    <rPh sb="24" eb="26">
      <t>クイキ</t>
    </rPh>
    <rPh sb="27" eb="30">
      <t>カクダイトウ</t>
    </rPh>
    <rPh sb="33" eb="34">
      <t>アラ</t>
    </rPh>
    <rPh sb="40" eb="41">
      <t>コ</t>
    </rPh>
    <rPh sb="43" eb="45">
      <t>ミコ</t>
    </rPh>
    <rPh sb="51" eb="53">
      <t>イジ</t>
    </rPh>
    <rPh sb="53" eb="56">
      <t>カンリヒ</t>
    </rPh>
    <rPh sb="57" eb="59">
      <t>サクゲン</t>
    </rPh>
    <rPh sb="65" eb="66">
      <t>タ</t>
    </rPh>
    <rPh sb="66" eb="68">
      <t>ブキョク</t>
    </rPh>
    <rPh sb="69" eb="71">
      <t>レンケイ</t>
    </rPh>
    <rPh sb="73" eb="75">
      <t>ジンコウ</t>
    </rPh>
    <rPh sb="75" eb="77">
      <t>ゾウカ</t>
    </rPh>
    <rPh sb="78" eb="80">
      <t>シサク</t>
    </rPh>
    <rPh sb="81" eb="83">
      <t>ヒツヨウ</t>
    </rPh>
    <phoneticPr fontId="4"/>
  </si>
  <si>
    <r>
      <t>　当町の農業集落排水事業は、平成14年度に供用開始した。
　計画人口60人、日平均計画水量16.2ｍ</t>
    </r>
    <r>
      <rPr>
        <vertAlign val="superscript"/>
        <sz val="11"/>
        <color theme="1"/>
        <rFont val="ＭＳ ゴシック"/>
        <family val="3"/>
        <charset val="128"/>
      </rPr>
      <t>3</t>
    </r>
    <r>
      <rPr>
        <sz val="11"/>
        <color theme="1"/>
        <rFont val="ＭＳ ゴシック"/>
        <family val="3"/>
        <charset val="128"/>
      </rPr>
      <t>であるが、人口減少により現在処理区域内人口32人に対し、30人が利用している。
　水洗化率は、高い状況だが単純に分母分子の人数の差が変わらず、人口だけが減少している状況である。
　使用料も増加の見込みがなく、汚水処理原価も高い状況である。</t>
    </r>
    <rPh sb="1" eb="3">
      <t>トウチョウ</t>
    </rPh>
    <rPh sb="4" eb="6">
      <t>ノウギョウ</t>
    </rPh>
    <rPh sb="6" eb="8">
      <t>シュウラク</t>
    </rPh>
    <rPh sb="8" eb="10">
      <t>ハイスイ</t>
    </rPh>
    <rPh sb="10" eb="12">
      <t>ジギョウ</t>
    </rPh>
    <rPh sb="14" eb="16">
      <t>ヘイセイ</t>
    </rPh>
    <rPh sb="18" eb="20">
      <t>ネンド</t>
    </rPh>
    <rPh sb="21" eb="23">
      <t>キョウヨウ</t>
    </rPh>
    <rPh sb="23" eb="25">
      <t>カイシ</t>
    </rPh>
    <rPh sb="30" eb="32">
      <t>ケイカク</t>
    </rPh>
    <rPh sb="32" eb="34">
      <t>ジンコウ</t>
    </rPh>
    <rPh sb="36" eb="37">
      <t>ニン</t>
    </rPh>
    <rPh sb="38" eb="39">
      <t>ヒ</t>
    </rPh>
    <rPh sb="39" eb="41">
      <t>ヘイキン</t>
    </rPh>
    <rPh sb="41" eb="43">
      <t>ケイカク</t>
    </rPh>
    <rPh sb="43" eb="45">
      <t>スイリョウ</t>
    </rPh>
    <rPh sb="56" eb="58">
      <t>ジンコウ</t>
    </rPh>
    <rPh sb="58" eb="60">
      <t>ゲンショウ</t>
    </rPh>
    <rPh sb="63" eb="65">
      <t>ゲンザイ</t>
    </rPh>
    <rPh sb="65" eb="67">
      <t>ショリ</t>
    </rPh>
    <rPh sb="67" eb="70">
      <t>クイキナイ</t>
    </rPh>
    <rPh sb="70" eb="72">
      <t>ジンコウ</t>
    </rPh>
    <rPh sb="74" eb="75">
      <t>ニン</t>
    </rPh>
    <rPh sb="76" eb="77">
      <t>タイ</t>
    </rPh>
    <rPh sb="81" eb="82">
      <t>ニン</t>
    </rPh>
    <rPh sb="83" eb="85">
      <t>リヨウ</t>
    </rPh>
    <rPh sb="92" eb="95">
      <t>スイセンカ</t>
    </rPh>
    <rPh sb="95" eb="96">
      <t>リツ</t>
    </rPh>
    <rPh sb="98" eb="99">
      <t>タカ</t>
    </rPh>
    <rPh sb="100" eb="102">
      <t>ジョウキョウ</t>
    </rPh>
    <rPh sb="104" eb="106">
      <t>タンジュン</t>
    </rPh>
    <rPh sb="107" eb="109">
      <t>ブンボ</t>
    </rPh>
    <rPh sb="109" eb="111">
      <t>ブンシ</t>
    </rPh>
    <rPh sb="112" eb="114">
      <t>ニンズウ</t>
    </rPh>
    <rPh sb="115" eb="116">
      <t>サ</t>
    </rPh>
    <rPh sb="117" eb="118">
      <t>カ</t>
    </rPh>
    <rPh sb="122" eb="124">
      <t>ジンコウ</t>
    </rPh>
    <rPh sb="127" eb="129">
      <t>ゲンショウ</t>
    </rPh>
    <rPh sb="133" eb="135">
      <t>ジョウキョウ</t>
    </rPh>
    <rPh sb="141" eb="144">
      <t>シヨウリョウ</t>
    </rPh>
    <rPh sb="145" eb="147">
      <t>ゾウカ</t>
    </rPh>
    <rPh sb="148" eb="150">
      <t>ミコ</t>
    </rPh>
    <rPh sb="155" eb="157">
      <t>オスイ</t>
    </rPh>
    <rPh sb="157" eb="159">
      <t>ショリ</t>
    </rPh>
    <rPh sb="159" eb="161">
      <t>ゲンカ</t>
    </rPh>
    <rPh sb="162" eb="163">
      <t>タカ</t>
    </rPh>
    <rPh sb="164" eb="166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</si>
</sst>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vertAlign val="superscript"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41472"/>
        <c:axId val="107651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0.08</c:v>
                </c:pt>
                <c:pt idx="1">
                  <c:v>0.06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41472"/>
        <c:axId val="107651456"/>
      </c:lineChart>
      <c:dateAx>
        <c:axId val="107641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7651456"/>
        <c:crosses val="autoZero"/>
        <c:auto val="1"/>
        <c:lblOffset val="100"/>
        <c:baseTimeUnit val="years"/>
      </c:dateAx>
      <c:valAx>
        <c:axId val="107651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7641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811264"/>
        <c:axId val="118821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46.85</c:v>
                </c:pt>
                <c:pt idx="1">
                  <c:v>46.06</c:v>
                </c:pt>
                <c:pt idx="2">
                  <c:v>45.95</c:v>
                </c:pt>
                <c:pt idx="3">
                  <c:v>44.69</c:v>
                </c:pt>
                <c:pt idx="4">
                  <c:v>44.69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811264"/>
        <c:axId val="118821248"/>
      </c:lineChart>
      <c:dateAx>
        <c:axId val="118811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821248"/>
        <c:crosses val="autoZero"/>
        <c:auto val="1"/>
        <c:lblOffset val="100"/>
        <c:baseTimeUnit val="years"/>
      </c:dateAx>
      <c:valAx>
        <c:axId val="118821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811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97.67</c:v>
                </c:pt>
                <c:pt idx="1">
                  <c:v>97.83</c:v>
                </c:pt>
                <c:pt idx="2">
                  <c:v>94.74</c:v>
                </c:pt>
                <c:pt idx="3">
                  <c:v>93.75</c:v>
                </c:pt>
                <c:pt idx="4">
                  <c:v>90.91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864896"/>
        <c:axId val="118870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73.78</c:v>
                </c:pt>
                <c:pt idx="1">
                  <c:v>72.989999999999995</c:v>
                </c:pt>
                <c:pt idx="2">
                  <c:v>71.97</c:v>
                </c:pt>
                <c:pt idx="3">
                  <c:v>70.59</c:v>
                </c:pt>
                <c:pt idx="4">
                  <c:v>69.67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864896"/>
        <c:axId val="118870784"/>
      </c:lineChart>
      <c:dateAx>
        <c:axId val="118864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870784"/>
        <c:crosses val="autoZero"/>
        <c:auto val="1"/>
        <c:lblOffset val="100"/>
        <c:baseTimeUnit val="years"/>
      </c:dateAx>
      <c:valAx>
        <c:axId val="118870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864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370168884887795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76.75</c:v>
                </c:pt>
                <c:pt idx="1">
                  <c:v>82.75</c:v>
                </c:pt>
                <c:pt idx="2">
                  <c:v>81.88</c:v>
                </c:pt>
                <c:pt idx="3">
                  <c:v>77.69</c:v>
                </c:pt>
                <c:pt idx="4">
                  <c:v>85.49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86912"/>
        <c:axId val="10770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6912"/>
        <c:axId val="107709184"/>
      </c:lineChart>
      <c:dateAx>
        <c:axId val="107686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7709184"/>
        <c:crosses val="autoZero"/>
        <c:auto val="1"/>
        <c:lblOffset val="100"/>
        <c:baseTimeUnit val="years"/>
      </c:dateAx>
      <c:valAx>
        <c:axId val="10770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7686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431104"/>
        <c:axId val="118441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31104"/>
        <c:axId val="118441088"/>
      </c:lineChart>
      <c:dateAx>
        <c:axId val="118431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441088"/>
        <c:crosses val="autoZero"/>
        <c:auto val="1"/>
        <c:lblOffset val="100"/>
        <c:baseTimeUnit val="years"/>
      </c:dateAx>
      <c:valAx>
        <c:axId val="118441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431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484992"/>
        <c:axId val="118486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84992"/>
        <c:axId val="118486528"/>
      </c:lineChart>
      <c:dateAx>
        <c:axId val="1184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486528"/>
        <c:crosses val="autoZero"/>
        <c:auto val="1"/>
        <c:lblOffset val="100"/>
        <c:baseTimeUnit val="years"/>
      </c:dateAx>
      <c:valAx>
        <c:axId val="118486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4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515968"/>
        <c:axId val="11853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15968"/>
        <c:axId val="118538240"/>
      </c:lineChart>
      <c:dateAx>
        <c:axId val="118515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538240"/>
        <c:crosses val="autoZero"/>
        <c:auto val="1"/>
        <c:lblOffset val="100"/>
        <c:baseTimeUnit val="years"/>
      </c:dateAx>
      <c:valAx>
        <c:axId val="11853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515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35520"/>
        <c:axId val="118637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35520"/>
        <c:axId val="118637312"/>
      </c:lineChart>
      <c:dateAx>
        <c:axId val="118635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637312"/>
        <c:crosses val="autoZero"/>
        <c:auto val="1"/>
        <c:lblOffset val="100"/>
        <c:baseTimeUnit val="years"/>
      </c:dateAx>
      <c:valAx>
        <c:axId val="118637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635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1665.64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79424"/>
        <c:axId val="118680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1224.75</c:v>
                </c:pt>
                <c:pt idx="1">
                  <c:v>1144.05</c:v>
                </c:pt>
                <c:pt idx="2">
                  <c:v>1117.1099999999999</c:v>
                </c:pt>
                <c:pt idx="3">
                  <c:v>1161.05</c:v>
                </c:pt>
                <c:pt idx="4">
                  <c:v>979.89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9424"/>
        <c:axId val="118680960"/>
      </c:lineChart>
      <c:dateAx>
        <c:axId val="118679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680960"/>
        <c:crosses val="autoZero"/>
        <c:auto val="1"/>
        <c:lblOffset val="100"/>
        <c:baseTimeUnit val="years"/>
      </c:dateAx>
      <c:valAx>
        <c:axId val="118680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679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35.96</c:v>
                </c:pt>
                <c:pt idx="1">
                  <c:v>43.68</c:v>
                </c:pt>
                <c:pt idx="2">
                  <c:v>32.549999999999997</c:v>
                </c:pt>
                <c:pt idx="3">
                  <c:v>40.69</c:v>
                </c:pt>
                <c:pt idx="4">
                  <c:v>24.56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589696"/>
        <c:axId val="118599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42.13</c:v>
                </c:pt>
                <c:pt idx="1">
                  <c:v>42.48</c:v>
                </c:pt>
                <c:pt idx="2">
                  <c:v>41.04</c:v>
                </c:pt>
                <c:pt idx="3">
                  <c:v>41.08</c:v>
                </c:pt>
                <c:pt idx="4">
                  <c:v>41.34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89696"/>
        <c:axId val="118599680"/>
      </c:lineChart>
      <c:dateAx>
        <c:axId val="118589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599680"/>
        <c:crosses val="autoZero"/>
        <c:auto val="1"/>
        <c:lblOffset val="100"/>
        <c:baseTimeUnit val="years"/>
      </c:dateAx>
      <c:valAx>
        <c:axId val="118599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589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2160.77</c:v>
                </c:pt>
                <c:pt idx="1">
                  <c:v>1786.26</c:v>
                </c:pt>
                <c:pt idx="2">
                  <c:v>2298.11</c:v>
                </c:pt>
                <c:pt idx="3">
                  <c:v>2026.05</c:v>
                </c:pt>
                <c:pt idx="4">
                  <c:v>3014.47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765824"/>
        <c:axId val="118779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348.41</c:v>
                </c:pt>
                <c:pt idx="1">
                  <c:v>343.8</c:v>
                </c:pt>
                <c:pt idx="2">
                  <c:v>357.08</c:v>
                </c:pt>
                <c:pt idx="3">
                  <c:v>378.08</c:v>
                </c:pt>
                <c:pt idx="4">
                  <c:v>357.49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765824"/>
        <c:axId val="118779904"/>
      </c:lineChart>
      <c:dateAx>
        <c:axId val="118765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779904"/>
        <c:crosses val="autoZero"/>
        <c:auto val="1"/>
        <c:lblOffset val="100"/>
        <c:baseTimeUnit val="years"/>
      </c:dateAx>
      <c:valAx>
        <c:axId val="118779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765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【1,015.77】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【84.50】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S1" zoomScaleNormal="100" workbookViewId="0">
      <selection activeCell="CD20" sqref="CD20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福島県　金山町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農業集落排水</v>
      </c>
      <c r="Q8" s="46"/>
      <c r="R8" s="46"/>
      <c r="S8" s="46"/>
      <c r="T8" s="46"/>
      <c r="U8" s="46"/>
      <c r="V8" s="46"/>
      <c r="W8" s="46" t="str">
        <f>データ!L6</f>
        <v>F3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2223</v>
      </c>
      <c r="AM8" s="47"/>
      <c r="AN8" s="47"/>
      <c r="AO8" s="47"/>
      <c r="AP8" s="47"/>
      <c r="AQ8" s="47"/>
      <c r="AR8" s="47"/>
      <c r="AS8" s="47"/>
      <c r="AT8" s="43">
        <f>データ!S6</f>
        <v>293.92</v>
      </c>
      <c r="AU8" s="43"/>
      <c r="AV8" s="43"/>
      <c r="AW8" s="43"/>
      <c r="AX8" s="43"/>
      <c r="AY8" s="43"/>
      <c r="AZ8" s="43"/>
      <c r="BA8" s="43"/>
      <c r="BB8" s="43">
        <f>データ!T6</f>
        <v>7.56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1.5</v>
      </c>
      <c r="Q10" s="43"/>
      <c r="R10" s="43"/>
      <c r="S10" s="43"/>
      <c r="T10" s="43"/>
      <c r="U10" s="43"/>
      <c r="V10" s="43"/>
      <c r="W10" s="43">
        <f>データ!P6</f>
        <v>98.87</v>
      </c>
      <c r="X10" s="43"/>
      <c r="Y10" s="43"/>
      <c r="Z10" s="43"/>
      <c r="AA10" s="43"/>
      <c r="AB10" s="43"/>
      <c r="AC10" s="43"/>
      <c r="AD10" s="47">
        <f>データ!Q6</f>
        <v>4860</v>
      </c>
      <c r="AE10" s="47"/>
      <c r="AF10" s="47"/>
      <c r="AG10" s="47"/>
      <c r="AH10" s="47"/>
      <c r="AI10" s="47"/>
      <c r="AJ10" s="47"/>
      <c r="AK10" s="2"/>
      <c r="AL10" s="47">
        <f>データ!U6</f>
        <v>33</v>
      </c>
      <c r="AM10" s="47"/>
      <c r="AN10" s="47"/>
      <c r="AO10" s="47"/>
      <c r="AP10" s="47"/>
      <c r="AQ10" s="47"/>
      <c r="AR10" s="47"/>
      <c r="AS10" s="47"/>
      <c r="AT10" s="43">
        <f>データ!V6</f>
        <v>0.03</v>
      </c>
      <c r="AU10" s="43"/>
      <c r="AV10" s="43"/>
      <c r="AW10" s="43"/>
      <c r="AX10" s="43"/>
      <c r="AY10" s="43"/>
      <c r="AZ10" s="43"/>
      <c r="BA10" s="43"/>
      <c r="BB10" s="43">
        <f>データ!W6</f>
        <v>1100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110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108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109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74454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福島県　金山町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1.5</v>
      </c>
      <c r="P6" s="32">
        <f t="shared" si="3"/>
        <v>98.87</v>
      </c>
      <c r="Q6" s="32">
        <f t="shared" si="3"/>
        <v>4860</v>
      </c>
      <c r="R6" s="32">
        <f t="shared" si="3"/>
        <v>2223</v>
      </c>
      <c r="S6" s="32">
        <f t="shared" si="3"/>
        <v>293.92</v>
      </c>
      <c r="T6" s="32">
        <f t="shared" si="3"/>
        <v>7.56</v>
      </c>
      <c r="U6" s="32">
        <f t="shared" si="3"/>
        <v>33</v>
      </c>
      <c r="V6" s="32">
        <f t="shared" si="3"/>
        <v>0.03</v>
      </c>
      <c r="W6" s="32">
        <f t="shared" si="3"/>
        <v>1100</v>
      </c>
      <c r="X6" s="33">
        <f>IF(X7="",NA(),X7)</f>
        <v>76.75</v>
      </c>
      <c r="Y6" s="33">
        <f t="shared" ref="Y6:AG6" si="4">IF(Y7="",NA(),Y7)</f>
        <v>82.75</v>
      </c>
      <c r="Z6" s="33">
        <f t="shared" si="4"/>
        <v>81.88</v>
      </c>
      <c r="AA6" s="33">
        <f t="shared" si="4"/>
        <v>77.69</v>
      </c>
      <c r="AB6" s="33">
        <f t="shared" si="4"/>
        <v>85.49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3">
        <f t="shared" si="7"/>
        <v>1665.64</v>
      </c>
      <c r="BJ6" s="33">
        <f t="shared" si="7"/>
        <v>1224.75</v>
      </c>
      <c r="BK6" s="33">
        <f t="shared" si="7"/>
        <v>1144.05</v>
      </c>
      <c r="BL6" s="33">
        <f t="shared" si="7"/>
        <v>1117.1099999999999</v>
      </c>
      <c r="BM6" s="33">
        <f t="shared" si="7"/>
        <v>1161.05</v>
      </c>
      <c r="BN6" s="33">
        <f t="shared" si="7"/>
        <v>979.89</v>
      </c>
      <c r="BO6" s="32" t="str">
        <f>IF(BO7="","",IF(BO7="-","【-】","【"&amp;SUBSTITUTE(TEXT(BO7,"#,##0.00"),"-","△")&amp;"】"))</f>
        <v>【1,015.77】</v>
      </c>
      <c r="BP6" s="33">
        <f>IF(BP7="",NA(),BP7)</f>
        <v>35.96</v>
      </c>
      <c r="BQ6" s="33">
        <f t="shared" ref="BQ6:BY6" si="8">IF(BQ7="",NA(),BQ7)</f>
        <v>43.68</v>
      </c>
      <c r="BR6" s="33">
        <f t="shared" si="8"/>
        <v>32.549999999999997</v>
      </c>
      <c r="BS6" s="33">
        <f t="shared" si="8"/>
        <v>40.69</v>
      </c>
      <c r="BT6" s="33">
        <f t="shared" si="8"/>
        <v>24.56</v>
      </c>
      <c r="BU6" s="33">
        <f t="shared" si="8"/>
        <v>42.13</v>
      </c>
      <c r="BV6" s="33">
        <f t="shared" si="8"/>
        <v>42.48</v>
      </c>
      <c r="BW6" s="33">
        <f t="shared" si="8"/>
        <v>41.04</v>
      </c>
      <c r="BX6" s="33">
        <f t="shared" si="8"/>
        <v>41.08</v>
      </c>
      <c r="BY6" s="33">
        <f t="shared" si="8"/>
        <v>41.34</v>
      </c>
      <c r="BZ6" s="32" t="str">
        <f>IF(BZ7="","",IF(BZ7="-","【-】","【"&amp;SUBSTITUTE(TEXT(BZ7,"#,##0.00"),"-","△")&amp;"】"))</f>
        <v>【52.78】</v>
      </c>
      <c r="CA6" s="33">
        <f>IF(CA7="",NA(),CA7)</f>
        <v>2160.77</v>
      </c>
      <c r="CB6" s="33">
        <f t="shared" ref="CB6:CJ6" si="9">IF(CB7="",NA(),CB7)</f>
        <v>1786.26</v>
      </c>
      <c r="CC6" s="33">
        <f t="shared" si="9"/>
        <v>2298.11</v>
      </c>
      <c r="CD6" s="33">
        <f t="shared" si="9"/>
        <v>2026.05</v>
      </c>
      <c r="CE6" s="33">
        <f t="shared" si="9"/>
        <v>3014.47</v>
      </c>
      <c r="CF6" s="33">
        <f t="shared" si="9"/>
        <v>348.41</v>
      </c>
      <c r="CG6" s="33">
        <f t="shared" si="9"/>
        <v>343.8</v>
      </c>
      <c r="CH6" s="33">
        <f t="shared" si="9"/>
        <v>357.08</v>
      </c>
      <c r="CI6" s="33">
        <f t="shared" si="9"/>
        <v>378.08</v>
      </c>
      <c r="CJ6" s="33">
        <f t="shared" si="9"/>
        <v>357.49</v>
      </c>
      <c r="CK6" s="32" t="str">
        <f>IF(CK7="","",IF(CK7="-","【-】","【"&amp;SUBSTITUTE(TEXT(CK7,"#,##0.00"),"-","△")&amp;"】"))</f>
        <v>【289.81】</v>
      </c>
      <c r="CL6" s="33" t="str">
        <f>IF(CL7="",NA(),CL7)</f>
        <v>-</v>
      </c>
      <c r="CM6" s="33" t="str">
        <f t="shared" ref="CM6:CU6" si="10">IF(CM7="",NA(),CM7)</f>
        <v>-</v>
      </c>
      <c r="CN6" s="33" t="str">
        <f t="shared" si="10"/>
        <v>-</v>
      </c>
      <c r="CO6" s="33" t="str">
        <f t="shared" si="10"/>
        <v>-</v>
      </c>
      <c r="CP6" s="33" t="str">
        <f t="shared" si="10"/>
        <v>-</v>
      </c>
      <c r="CQ6" s="33">
        <f t="shared" si="10"/>
        <v>46.85</v>
      </c>
      <c r="CR6" s="33">
        <f t="shared" si="10"/>
        <v>46.06</v>
      </c>
      <c r="CS6" s="33">
        <f t="shared" si="10"/>
        <v>45.95</v>
      </c>
      <c r="CT6" s="33">
        <f t="shared" si="10"/>
        <v>44.69</v>
      </c>
      <c r="CU6" s="33">
        <f t="shared" si="10"/>
        <v>44.69</v>
      </c>
      <c r="CV6" s="32" t="str">
        <f>IF(CV7="","",IF(CV7="-","【-】","【"&amp;SUBSTITUTE(TEXT(CV7,"#,##0.00"),"-","△")&amp;"】"))</f>
        <v>【52.74】</v>
      </c>
      <c r="CW6" s="33">
        <f>IF(CW7="",NA(),CW7)</f>
        <v>97.67</v>
      </c>
      <c r="CX6" s="33">
        <f t="shared" ref="CX6:DF6" si="11">IF(CX7="",NA(),CX7)</f>
        <v>97.83</v>
      </c>
      <c r="CY6" s="33">
        <f t="shared" si="11"/>
        <v>94.74</v>
      </c>
      <c r="CZ6" s="33">
        <f t="shared" si="11"/>
        <v>93.75</v>
      </c>
      <c r="DA6" s="33">
        <f t="shared" si="11"/>
        <v>90.91</v>
      </c>
      <c r="DB6" s="33">
        <f t="shared" si="11"/>
        <v>73.78</v>
      </c>
      <c r="DC6" s="33">
        <f t="shared" si="11"/>
        <v>72.989999999999995</v>
      </c>
      <c r="DD6" s="33">
        <f t="shared" si="11"/>
        <v>71.97</v>
      </c>
      <c r="DE6" s="33">
        <f t="shared" si="11"/>
        <v>70.59</v>
      </c>
      <c r="DF6" s="33">
        <f t="shared" si="11"/>
        <v>69.67</v>
      </c>
      <c r="DG6" s="32" t="str">
        <f>IF(DG7="","",IF(DG7="-","【-】","【"&amp;SUBSTITUTE(TEXT(DG7,"#,##0.00"),"-","△")&amp;"】"))</f>
        <v>【84.50】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0.08</v>
      </c>
      <c r="EJ6" s="33">
        <f t="shared" si="14"/>
        <v>0.06</v>
      </c>
      <c r="EK6" s="33">
        <f t="shared" si="14"/>
        <v>0.04</v>
      </c>
      <c r="EL6" s="33">
        <f t="shared" si="14"/>
        <v>7.0000000000000007E-2</v>
      </c>
      <c r="EM6" s="33">
        <f t="shared" si="14"/>
        <v>0.02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2015</v>
      </c>
      <c r="C7" s="35">
        <v>74454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1.5</v>
      </c>
      <c r="P7" s="36">
        <v>98.87</v>
      </c>
      <c r="Q7" s="36">
        <v>4860</v>
      </c>
      <c r="R7" s="36">
        <v>2223</v>
      </c>
      <c r="S7" s="36">
        <v>293.92</v>
      </c>
      <c r="T7" s="36">
        <v>7.56</v>
      </c>
      <c r="U7" s="36">
        <v>33</v>
      </c>
      <c r="V7" s="36">
        <v>0.03</v>
      </c>
      <c r="W7" s="36">
        <v>1100</v>
      </c>
      <c r="X7" s="36">
        <v>76.75</v>
      </c>
      <c r="Y7" s="36">
        <v>82.75</v>
      </c>
      <c r="Z7" s="36">
        <v>81.88</v>
      </c>
      <c r="AA7" s="36">
        <v>77.69</v>
      </c>
      <c r="AB7" s="36">
        <v>85.49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0</v>
      </c>
      <c r="BG7" s="36">
        <v>0</v>
      </c>
      <c r="BH7" s="36">
        <v>0</v>
      </c>
      <c r="BI7" s="36">
        <v>1665.64</v>
      </c>
      <c r="BJ7" s="36">
        <v>1224.75</v>
      </c>
      <c r="BK7" s="36">
        <v>1144.05</v>
      </c>
      <c r="BL7" s="36">
        <v>1117.1099999999999</v>
      </c>
      <c r="BM7" s="36">
        <v>1161.05</v>
      </c>
      <c r="BN7" s="36">
        <v>979.89</v>
      </c>
      <c r="BO7" s="36">
        <v>1015.77</v>
      </c>
      <c r="BP7" s="36">
        <v>35.96</v>
      </c>
      <c r="BQ7" s="36">
        <v>43.68</v>
      </c>
      <c r="BR7" s="36">
        <v>32.549999999999997</v>
      </c>
      <c r="BS7" s="36">
        <v>40.69</v>
      </c>
      <c r="BT7" s="36">
        <v>24.56</v>
      </c>
      <c r="BU7" s="36">
        <v>42.13</v>
      </c>
      <c r="BV7" s="36">
        <v>42.48</v>
      </c>
      <c r="BW7" s="36">
        <v>41.04</v>
      </c>
      <c r="BX7" s="36">
        <v>41.08</v>
      </c>
      <c r="BY7" s="36">
        <v>41.34</v>
      </c>
      <c r="BZ7" s="36">
        <v>52.78</v>
      </c>
      <c r="CA7" s="36">
        <v>2160.77</v>
      </c>
      <c r="CB7" s="36">
        <v>1786.26</v>
      </c>
      <c r="CC7" s="36">
        <v>2298.11</v>
      </c>
      <c r="CD7" s="36">
        <v>2026.05</v>
      </c>
      <c r="CE7" s="36">
        <v>3014.47</v>
      </c>
      <c r="CF7" s="36">
        <v>348.41</v>
      </c>
      <c r="CG7" s="36">
        <v>343.8</v>
      </c>
      <c r="CH7" s="36">
        <v>357.08</v>
      </c>
      <c r="CI7" s="36">
        <v>378.08</v>
      </c>
      <c r="CJ7" s="36">
        <v>357.49</v>
      </c>
      <c r="CK7" s="36">
        <v>289.81</v>
      </c>
      <c r="CL7" s="36" t="s">
        <v>101</v>
      </c>
      <c r="CM7" s="36" t="s">
        <v>101</v>
      </c>
      <c r="CN7" s="36" t="s">
        <v>101</v>
      </c>
      <c r="CO7" s="36" t="s">
        <v>101</v>
      </c>
      <c r="CP7" s="36" t="s">
        <v>101</v>
      </c>
      <c r="CQ7" s="36">
        <v>46.85</v>
      </c>
      <c r="CR7" s="36">
        <v>46.06</v>
      </c>
      <c r="CS7" s="36">
        <v>45.95</v>
      </c>
      <c r="CT7" s="36">
        <v>44.69</v>
      </c>
      <c r="CU7" s="36">
        <v>44.69</v>
      </c>
      <c r="CV7" s="36">
        <v>52.74</v>
      </c>
      <c r="CW7" s="36">
        <v>97.67</v>
      </c>
      <c r="CX7" s="36">
        <v>97.83</v>
      </c>
      <c r="CY7" s="36">
        <v>94.74</v>
      </c>
      <c r="CZ7" s="36">
        <v>93.75</v>
      </c>
      <c r="DA7" s="36">
        <v>90.91</v>
      </c>
      <c r="DB7" s="36">
        <v>73.78</v>
      </c>
      <c r="DC7" s="36">
        <v>72.989999999999995</v>
      </c>
      <c r="DD7" s="36">
        <v>71.97</v>
      </c>
      <c r="DE7" s="36">
        <v>70.59</v>
      </c>
      <c r="DF7" s="36">
        <v>69.67</v>
      </c>
      <c r="DG7" s="36">
        <v>84.5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0.08</v>
      </c>
      <c r="EJ7" s="36">
        <v>0.06</v>
      </c>
      <c r="EK7" s="36">
        <v>0.04</v>
      </c>
      <c r="EL7" s="36">
        <v>7.0000000000000007E-2</v>
      </c>
      <c r="EM7" s="36">
        <v>0.02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testserver</cp:lastModifiedBy>
  <dcterms:created xsi:type="dcterms:W3CDTF">2017-02-08T03:07:50Z</dcterms:created>
  <dcterms:modified xsi:type="dcterms:W3CDTF">2017-02-27T08:26:05Z</dcterms:modified>
</cp:coreProperties>
</file>