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<sst xmlns="http://schemas.openxmlformats.org/spreadsheetml/2006/main" count="217" uniqueCount="107">
  <si>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</si>
  <si>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</si>
  <si>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</si>
  <si>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</si>
  <si>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</si>
  <si>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</si>
  <si>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</si>
  <si>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</si>
  <si>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</si>
  <si>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</si>
  <si>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</si>
  <si>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</si>
  <si>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</si>
  <si>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</si>
  <si>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</si>
  <si>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</si>
  <si>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</si>
  <si>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</si>
  <si>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</si>
  <si>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</si>
  <si>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</si>
  <si>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</si>
  <si>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</si>
  <si>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</si>
  <si>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</si>
  <si>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</si>
  <si>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</si>
  <si>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</si>
  <si>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</si>
  <si>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</si>
  <si>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</si>
  <si>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</si>
  <si>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</si>
  <si>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</si>
  <si>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</si>
  <si>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</si>
  <si>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</si>
  <si>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</si>
  <si>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</si>
  <si>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</si>
  <si>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</si>
  <si>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</si>
  <si>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</si>
  <si>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</si>
  <si>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</si>
  <si>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</si>
  <si>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</si>
  <si>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</si>
  <si>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</si>
  <si>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</si>
  <si>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</si>
  <si>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</si>
  <si>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</si>
  <si>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</si>
  <si>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</si>
  <si>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</si>
  <si>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</si>
  <si>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</si>
  <si>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</si>
  <si>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</si>
  <si>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</si>
  <si>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</si>
  <si>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</si>
  <si>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</si>
  <si>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</si>
  <si>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</si>
  <si>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</si>
  <si>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</si>
  <si>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</si>
  <si>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</si>
  <si>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</si>
  <si>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</si>
  <si>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</si>
  <si>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</si>
  <si>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</si>
  <si>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</si>
  <si>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</si>
  <si>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</si>
  <si>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</si>
  <si>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</si>
  <si>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</si>
  <si>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</si>
  <si>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</si>
  <si>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</si>
  <si>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</si>
  <si>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</si>
  <si>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</si>
  <si>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</si>
  <si>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</si>
  <si>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</si>
  <si>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</si>
  <si>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</si>
  <si>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</si>
  <si>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塙町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</si>
  <si>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</si>
  <si>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</si>
  <si>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</si>
  <si>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</si>
  <si>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</si>
  <si>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</si>
  <si>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</si>
  <si>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</si>
  <si>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</si>
  <si>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</si>
  <si>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収率の改善が課題であり、全域にわたり漏水調査を行い漏水箇所の修繕を実施していく必要がある。今後の安定した経営のためにアセットマネジメントを策定し、施設及び管路の更新に係る経費負担の平準化を図っていく。給水原価が供給単価の約半分という現状から適正な料金設定への改善が必要であるので、料金の見直し等を検討していく。将来の給水戸数の減少等を見据え、ダウンサイジング等についても検討していく。</t>
    <phoneticPr fontId="4"/>
  </si>
  <si>
    <t>①経営収支比率は100％以上で推移しており、Ｈ27は114.72％であるが、水道料金で費用を賄えてはなく、一般会計からの補助金により黒字になっている状況であり健全な経営とは言い難い。⑤料金回収率は50％以下で推移し、Ｈ27は48.15％と類似団体平均値の92.76%と比較すると44.61ポイント下回っている。③流動比率は、100％を上回っているが前述のとおり流動資産のうち給水収益で得た割合は低い。④企業債残高対給水収益は平均値を大きく上回り、Ｈ27では1129.25%と平均値を642.03ポイント上回っている。浄水場整備の資金としてH24に3億円弱を借り入れたため増加し、その後は借入額抑制により僅かではあるが減少傾向にある。Ｈ27の⑥給水原価は315.42円で前年度より10.97円増加し、平均値208.67円との比較では151.16%となっている。旧簡易水道の広範な管路と小規模施設を多数有しており、維持管理費がかかっている。⑦施設利用率は、70％台で推移しており、Ｈ27も73.98%と平均値より24.90ポイント高くなっているが、⑧有収率が低く、Ｈ27は72.09％で平均値79.30％より7.21％ポイント下回っている。</t>
    <rPh sb="323" eb="324">
      <t>ハラ</t>
    </rPh>
    <phoneticPr fontId="4"/>
  </si>
  <si>
    <t>②管路経年化率は高くＨ27で37.38%と平均値より26.22ポイント上回っている。③管路更新率について、H27に僅かではあるが102ｍの管路更新を行った。決算統計の更新した管路の延長欄への入力値が四捨五入により0.0kmとなったためグラフに数値が現れないが、更新率を計算すると0.0012となる。４系統の水源からなる小規模な施設を数多く有しており、供用開始から50年が経過している。老朽化した配水池等の更新を順次実施しており、今後も計画的に行っていかなければならない。管路については、基幹管路の更新はおおむね進んでいるが、それ以外の枝管等の老朽化が課題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</si>
</sst>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061760"/>
        <c:axId val="1030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103061760"/>
        <c:axId val="103063936"/>
      </c:lineChart>
      <c:dateAx>
        <c:axId val="103061760"/>
        <c:scaling>
          <c:orientation val="minMax"/>
        </c:scaling>
        <c:delete val="1"/>
        <c:axPos val="b"/>
        <c:numFmt formatCode="ge" sourceLinked="1"/>
        <c:majorTickMark val="none"/>
        <c:minorTickMark val="none"/>
        <c:tickLblPos val="none"/>
        <c:crossAx val="103063936"/>
        <c:crosses val="autoZero"/>
        <c:auto val="1"/>
        <c:lblOffset val="100"/>
        <c:baseTimeUnit val="years"/>
      </c:dateAx>
      <c:valAx>
        <c:axId val="10306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6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50.67</c:v>
                </c:pt>
                <c:pt idx="1">
                  <c:v>70.25</c:v>
                </c:pt>
                <c:pt idx="2">
                  <c:v>70.790000000000006</c:v>
                </c:pt>
                <c:pt idx="3">
                  <c:v>73.41</c:v>
                </c:pt>
                <c:pt idx="4">
                  <c:v>73.98</c:v>
                </c:pt>
              </c:numCache>
            </c:numRef>
          </c:val>
        </c:ser>
        <c:dLbls>
          <c:showLegendKey val="0"/>
          <c:showVal val="0"/>
          <c:showCatName val="0"/>
          <c:showSerName val="0"/>
          <c:showPercent val="0"/>
          <c:showBubbleSize val="0"/>
        </c:dLbls>
        <c:gapWidth val="150"/>
        <c:axId val="108667648"/>
        <c:axId val="1086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108667648"/>
        <c:axId val="108669568"/>
      </c:lineChart>
      <c:dateAx>
        <c:axId val="108667648"/>
        <c:scaling>
          <c:orientation val="minMax"/>
        </c:scaling>
        <c:delete val="1"/>
        <c:axPos val="b"/>
        <c:numFmt formatCode="ge" sourceLinked="1"/>
        <c:majorTickMark val="none"/>
        <c:minorTickMark val="none"/>
        <c:tickLblPos val="none"/>
        <c:crossAx val="108669568"/>
        <c:crosses val="autoZero"/>
        <c:auto val="1"/>
        <c:lblOffset val="100"/>
        <c:baseTimeUnit val="years"/>
      </c:dateAx>
      <c:valAx>
        <c:axId val="10866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81.7</c:v>
                </c:pt>
                <c:pt idx="1">
                  <c:v>76.31</c:v>
                </c:pt>
                <c:pt idx="2">
                  <c:v>76.66</c:v>
                </c:pt>
                <c:pt idx="3">
                  <c:v>72.08</c:v>
                </c:pt>
                <c:pt idx="4">
                  <c:v>72.09</c:v>
                </c:pt>
              </c:numCache>
            </c:numRef>
          </c:val>
        </c:ser>
        <c:dLbls>
          <c:showLegendKey val="0"/>
          <c:showVal val="0"/>
          <c:showCatName val="0"/>
          <c:showSerName val="0"/>
          <c:showPercent val="0"/>
          <c:showBubbleSize val="0"/>
        </c:dLbls>
        <c:gapWidth val="150"/>
        <c:axId val="108685568"/>
        <c:axId val="10870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108685568"/>
        <c:axId val="108704128"/>
      </c:lineChart>
      <c:dateAx>
        <c:axId val="108685568"/>
        <c:scaling>
          <c:orientation val="minMax"/>
        </c:scaling>
        <c:delete val="1"/>
        <c:axPos val="b"/>
        <c:numFmt formatCode="ge" sourceLinked="1"/>
        <c:majorTickMark val="none"/>
        <c:minorTickMark val="none"/>
        <c:tickLblPos val="none"/>
        <c:crossAx val="108704128"/>
        <c:crosses val="autoZero"/>
        <c:auto val="1"/>
        <c:lblOffset val="100"/>
        <c:baseTimeUnit val="years"/>
      </c:dateAx>
      <c:valAx>
        <c:axId val="1087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104.92</c:v>
                </c:pt>
                <c:pt idx="1">
                  <c:v>109.57</c:v>
                </c:pt>
                <c:pt idx="2">
                  <c:v>105.49</c:v>
                </c:pt>
                <c:pt idx="3">
                  <c:v>125.1</c:v>
                </c:pt>
                <c:pt idx="4">
                  <c:v>114.72</c:v>
                </c:pt>
              </c:numCache>
            </c:numRef>
          </c:val>
        </c:ser>
        <c:dLbls>
          <c:showLegendKey val="0"/>
          <c:showVal val="0"/>
          <c:showCatName val="0"/>
          <c:showSerName val="0"/>
          <c:showPercent val="0"/>
          <c:showBubbleSize val="0"/>
        </c:dLbls>
        <c:gapWidth val="150"/>
        <c:axId val="104810368"/>
        <c:axId val="1048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104810368"/>
        <c:axId val="104824832"/>
      </c:lineChart>
      <c:dateAx>
        <c:axId val="104810368"/>
        <c:scaling>
          <c:orientation val="minMax"/>
        </c:scaling>
        <c:delete val="1"/>
        <c:axPos val="b"/>
        <c:numFmt formatCode="ge" sourceLinked="1"/>
        <c:majorTickMark val="none"/>
        <c:minorTickMark val="none"/>
        <c:tickLblPos val="none"/>
        <c:crossAx val="104824832"/>
        <c:crosses val="autoZero"/>
        <c:auto val="1"/>
        <c:lblOffset val="100"/>
        <c:baseTimeUnit val="years"/>
      </c:dateAx>
      <c:valAx>
        <c:axId val="104824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8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4.68</c:v>
                </c:pt>
                <c:pt idx="1">
                  <c:v>7.64</c:v>
                </c:pt>
                <c:pt idx="2">
                  <c:v>10.94</c:v>
                </c:pt>
                <c:pt idx="3">
                  <c:v>14.31</c:v>
                </c:pt>
                <c:pt idx="4">
                  <c:v>17.899999999999999</c:v>
                </c:pt>
              </c:numCache>
            </c:numRef>
          </c:val>
        </c:ser>
        <c:dLbls>
          <c:showLegendKey val="0"/>
          <c:showVal val="0"/>
          <c:showCatName val="0"/>
          <c:showSerName val="0"/>
          <c:showPercent val="0"/>
          <c:showBubbleSize val="0"/>
        </c:dLbls>
        <c:gapWidth val="150"/>
        <c:axId val="106956288"/>
        <c:axId val="10695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106956288"/>
        <c:axId val="106958208"/>
      </c:lineChart>
      <c:dateAx>
        <c:axId val="106956288"/>
        <c:scaling>
          <c:orientation val="minMax"/>
        </c:scaling>
        <c:delete val="1"/>
        <c:axPos val="b"/>
        <c:numFmt formatCode="ge" sourceLinked="1"/>
        <c:majorTickMark val="none"/>
        <c:minorTickMark val="none"/>
        <c:tickLblPos val="none"/>
        <c:crossAx val="106958208"/>
        <c:crosses val="autoZero"/>
        <c:auto val="1"/>
        <c:lblOffset val="100"/>
        <c:baseTimeUnit val="years"/>
      </c:dateAx>
      <c:valAx>
        <c:axId val="10695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30.93</c:v>
                </c:pt>
                <c:pt idx="1">
                  <c:v>31.93</c:v>
                </c:pt>
                <c:pt idx="2">
                  <c:v>31.79</c:v>
                </c:pt>
                <c:pt idx="3">
                  <c:v>33.35</c:v>
                </c:pt>
                <c:pt idx="4">
                  <c:v>37.380000000000003</c:v>
                </c:pt>
              </c:numCache>
            </c:numRef>
          </c:val>
        </c:ser>
        <c:dLbls>
          <c:showLegendKey val="0"/>
          <c:showVal val="0"/>
          <c:showCatName val="0"/>
          <c:showSerName val="0"/>
          <c:showPercent val="0"/>
          <c:showBubbleSize val="0"/>
        </c:dLbls>
        <c:gapWidth val="150"/>
        <c:axId val="106973824"/>
        <c:axId val="10699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106973824"/>
        <c:axId val="106996480"/>
      </c:lineChart>
      <c:dateAx>
        <c:axId val="106973824"/>
        <c:scaling>
          <c:orientation val="minMax"/>
        </c:scaling>
        <c:delete val="1"/>
        <c:axPos val="b"/>
        <c:numFmt formatCode="ge" sourceLinked="1"/>
        <c:majorTickMark val="none"/>
        <c:minorTickMark val="none"/>
        <c:tickLblPos val="none"/>
        <c:crossAx val="106996480"/>
        <c:crosses val="autoZero"/>
        <c:auto val="1"/>
        <c:lblOffset val="100"/>
        <c:baseTimeUnit val="years"/>
      </c:dateAx>
      <c:valAx>
        <c:axId val="10699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006976"/>
        <c:axId val="10709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107006976"/>
        <c:axId val="107095168"/>
      </c:lineChart>
      <c:dateAx>
        <c:axId val="107006976"/>
        <c:scaling>
          <c:orientation val="minMax"/>
        </c:scaling>
        <c:delete val="1"/>
        <c:axPos val="b"/>
        <c:numFmt formatCode="ge" sourceLinked="1"/>
        <c:majorTickMark val="none"/>
        <c:minorTickMark val="none"/>
        <c:tickLblPos val="none"/>
        <c:crossAx val="107095168"/>
        <c:crosses val="autoZero"/>
        <c:auto val="1"/>
        <c:lblOffset val="100"/>
        <c:baseTimeUnit val="years"/>
      </c:dateAx>
      <c:valAx>
        <c:axId val="107095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0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2292.75</c:v>
                </c:pt>
                <c:pt idx="1">
                  <c:v>153.69</c:v>
                </c:pt>
                <c:pt idx="2">
                  <c:v>5419.46</c:v>
                </c:pt>
                <c:pt idx="3">
                  <c:v>191.76</c:v>
                </c:pt>
                <c:pt idx="4">
                  <c:v>245.43</c:v>
                </c:pt>
              </c:numCache>
            </c:numRef>
          </c:val>
        </c:ser>
        <c:dLbls>
          <c:showLegendKey val="0"/>
          <c:showVal val="0"/>
          <c:showCatName val="0"/>
          <c:showSerName val="0"/>
          <c:showPercent val="0"/>
          <c:showBubbleSize val="0"/>
        </c:dLbls>
        <c:gapWidth val="150"/>
        <c:axId val="107137664"/>
        <c:axId val="10714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107137664"/>
        <c:axId val="107143936"/>
      </c:lineChart>
      <c:dateAx>
        <c:axId val="107137664"/>
        <c:scaling>
          <c:orientation val="minMax"/>
        </c:scaling>
        <c:delete val="1"/>
        <c:axPos val="b"/>
        <c:numFmt formatCode="ge" sourceLinked="1"/>
        <c:majorTickMark val="none"/>
        <c:minorTickMark val="none"/>
        <c:tickLblPos val="none"/>
        <c:crossAx val="107143936"/>
        <c:crosses val="autoZero"/>
        <c:auto val="1"/>
        <c:lblOffset val="100"/>
        <c:baseTimeUnit val="years"/>
      </c:dateAx>
      <c:valAx>
        <c:axId val="107143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13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1039.8900000000001</c:v>
                </c:pt>
                <c:pt idx="1">
                  <c:v>1314.19</c:v>
                </c:pt>
                <c:pt idx="2">
                  <c:v>1229.74</c:v>
                </c:pt>
                <c:pt idx="3">
                  <c:v>1187.1300000000001</c:v>
                </c:pt>
                <c:pt idx="4">
                  <c:v>1129.25</c:v>
                </c:pt>
              </c:numCache>
            </c:numRef>
          </c:val>
        </c:ser>
        <c:dLbls>
          <c:showLegendKey val="0"/>
          <c:showVal val="0"/>
          <c:showCatName val="0"/>
          <c:showSerName val="0"/>
          <c:showPercent val="0"/>
          <c:showBubbleSize val="0"/>
        </c:dLbls>
        <c:gapWidth val="150"/>
        <c:axId val="108235008"/>
        <c:axId val="10824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108235008"/>
        <c:axId val="108241280"/>
      </c:lineChart>
      <c:dateAx>
        <c:axId val="108235008"/>
        <c:scaling>
          <c:orientation val="minMax"/>
        </c:scaling>
        <c:delete val="1"/>
        <c:axPos val="b"/>
        <c:numFmt formatCode="ge" sourceLinked="1"/>
        <c:majorTickMark val="none"/>
        <c:minorTickMark val="none"/>
        <c:tickLblPos val="none"/>
        <c:crossAx val="108241280"/>
        <c:crosses val="autoZero"/>
        <c:auto val="1"/>
        <c:lblOffset val="100"/>
        <c:baseTimeUnit val="years"/>
      </c:dateAx>
      <c:valAx>
        <c:axId val="108241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23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43.29</c:v>
                </c:pt>
                <c:pt idx="1">
                  <c:v>44.92</c:v>
                </c:pt>
                <c:pt idx="2">
                  <c:v>42.76</c:v>
                </c:pt>
                <c:pt idx="3">
                  <c:v>49.59</c:v>
                </c:pt>
                <c:pt idx="4">
                  <c:v>48.15</c:v>
                </c:pt>
              </c:numCache>
            </c:numRef>
          </c:val>
        </c:ser>
        <c:dLbls>
          <c:showLegendKey val="0"/>
          <c:showVal val="0"/>
          <c:showCatName val="0"/>
          <c:showSerName val="0"/>
          <c:showPercent val="0"/>
          <c:showBubbleSize val="0"/>
        </c:dLbls>
        <c:gapWidth val="150"/>
        <c:axId val="108259200"/>
        <c:axId val="1083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108259200"/>
        <c:axId val="108339200"/>
      </c:lineChart>
      <c:dateAx>
        <c:axId val="108259200"/>
        <c:scaling>
          <c:orientation val="minMax"/>
        </c:scaling>
        <c:delete val="1"/>
        <c:axPos val="b"/>
        <c:numFmt formatCode="ge" sourceLinked="1"/>
        <c:majorTickMark val="none"/>
        <c:minorTickMark val="none"/>
        <c:tickLblPos val="none"/>
        <c:crossAx val="108339200"/>
        <c:crosses val="autoZero"/>
        <c:auto val="1"/>
        <c:lblOffset val="100"/>
        <c:baseTimeUnit val="years"/>
      </c:dateAx>
      <c:valAx>
        <c:axId val="1083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5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350.47</c:v>
                </c:pt>
                <c:pt idx="1">
                  <c:v>334.95</c:v>
                </c:pt>
                <c:pt idx="2">
                  <c:v>352.43</c:v>
                </c:pt>
                <c:pt idx="3">
                  <c:v>304.45</c:v>
                </c:pt>
                <c:pt idx="4">
                  <c:v>315.42</c:v>
                </c:pt>
              </c:numCache>
            </c:numRef>
          </c:val>
        </c:ser>
        <c:dLbls>
          <c:showLegendKey val="0"/>
          <c:showVal val="0"/>
          <c:showCatName val="0"/>
          <c:showSerName val="0"/>
          <c:showPercent val="0"/>
          <c:showBubbleSize val="0"/>
        </c:dLbls>
        <c:gapWidth val="150"/>
        <c:axId val="108360832"/>
        <c:axId val="10836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108360832"/>
        <c:axId val="108362752"/>
      </c:lineChart>
      <c:dateAx>
        <c:axId val="108360832"/>
        <c:scaling>
          <c:orientation val="minMax"/>
        </c:scaling>
        <c:delete val="1"/>
        <c:axPos val="b"/>
        <c:numFmt formatCode="ge" sourceLinked="1"/>
        <c:majorTickMark val="none"/>
        <c:minorTickMark val="none"/>
        <c:tickLblPos val="none"/>
        <c:crossAx val="108362752"/>
        <c:crosses val="autoZero"/>
        <c:auto val="1"/>
        <c:lblOffset val="100"/>
        <c:baseTimeUnit val="years"/>
      </c:dateAx>
      <c:valAx>
        <c:axId val="1083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P40"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塙町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9345</v>
      </c>
      <c r="AJ8" s="75"/>
      <c r="AK8" s="75"/>
      <c r="AL8" s="75"/>
      <c r="AM8" s="75"/>
      <c r="AN8" s="75"/>
      <c r="AO8" s="75"/>
      <c r="AP8" s="76"/>
      <c r="AQ8" s="57">
        <f>データ!R6</f>
        <v>211.41</v>
      </c>
      <c r="AR8" s="57"/>
      <c r="AS8" s="57"/>
      <c r="AT8" s="57"/>
      <c r="AU8" s="57"/>
      <c r="AV8" s="57"/>
      <c r="AW8" s="57"/>
      <c r="AX8" s="57"/>
      <c r="AY8" s="57">
        <f>データ!S6</f>
        <v>44.2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64.23</v>
      </c>
      <c r="K10" s="57"/>
      <c r="L10" s="57"/>
      <c r="M10" s="57"/>
      <c r="N10" s="57"/>
      <c r="O10" s="57"/>
      <c r="P10" s="57"/>
      <c r="Q10" s="57"/>
      <c r="R10" s="57">
        <f>データ!O6</f>
        <v>88.17</v>
      </c>
      <c r="S10" s="57"/>
      <c r="T10" s="57"/>
      <c r="U10" s="57"/>
      <c r="V10" s="57"/>
      <c r="W10" s="57"/>
      <c r="X10" s="57"/>
      <c r="Y10" s="57"/>
      <c r="Z10" s="65">
        <f>データ!P6</f>
        <v>2939</v>
      </c>
      <c r="AA10" s="65"/>
      <c r="AB10" s="65"/>
      <c r="AC10" s="65"/>
      <c r="AD10" s="65"/>
      <c r="AE10" s="65"/>
      <c r="AF10" s="65"/>
      <c r="AG10" s="65"/>
      <c r="AH10" s="2"/>
      <c r="AI10" s="65">
        <f>データ!T6</f>
        <v>6763</v>
      </c>
      <c r="AJ10" s="65"/>
      <c r="AK10" s="65"/>
      <c r="AL10" s="65"/>
      <c r="AM10" s="65"/>
      <c r="AN10" s="65"/>
      <c r="AO10" s="65"/>
      <c r="AP10" s="65"/>
      <c r="AQ10" s="57">
        <f>データ!U6</f>
        <v>18.98</v>
      </c>
      <c r="AR10" s="57"/>
      <c r="AS10" s="57"/>
      <c r="AT10" s="57"/>
      <c r="AU10" s="57"/>
      <c r="AV10" s="57"/>
      <c r="AW10" s="57"/>
      <c r="AX10" s="57"/>
      <c r="AY10" s="57">
        <f>データ!V6</f>
        <v>356.32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F13" sqref="EF13"/>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74837</v>
      </c>
      <c r="D6" s="31">
        <f t="shared" si="3"/>
        <v>46</v>
      </c>
      <c r="E6" s="31">
        <f t="shared" si="3"/>
        <v>1</v>
      </c>
      <c r="F6" s="31">
        <f t="shared" si="3"/>
        <v>0</v>
      </c>
      <c r="G6" s="31">
        <f t="shared" si="3"/>
        <v>1</v>
      </c>
      <c r="H6" s="31" t="str">
        <f t="shared" si="3"/>
        <v>福島県　塙町</v>
      </c>
      <c r="I6" s="31" t="str">
        <f t="shared" si="3"/>
        <v>法適用</v>
      </c>
      <c r="J6" s="31" t="str">
        <f t="shared" si="3"/>
        <v>水道事業</v>
      </c>
      <c r="K6" s="31" t="str">
        <f t="shared" si="3"/>
        <v>末端給水事業</v>
      </c>
      <c r="L6" s="31" t="str">
        <f t="shared" si="3"/>
        <v>A8</v>
      </c>
      <c r="M6" s="32" t="str">
        <f t="shared" si="3"/>
        <v>-</v>
      </c>
      <c r="N6" s="32">
        <f t="shared" si="3"/>
        <v>64.23</v>
      </c>
      <c r="O6" s="32">
        <f t="shared" si="3"/>
        <v>88.17</v>
      </c>
      <c r="P6" s="32">
        <f t="shared" si="3"/>
        <v>2939</v>
      </c>
      <c r="Q6" s="32">
        <f t="shared" si="3"/>
        <v>9345</v>
      </c>
      <c r="R6" s="32">
        <f t="shared" si="3"/>
        <v>211.41</v>
      </c>
      <c r="S6" s="32">
        <f t="shared" si="3"/>
        <v>44.2</v>
      </c>
      <c r="T6" s="32">
        <f t="shared" si="3"/>
        <v>6763</v>
      </c>
      <c r="U6" s="32">
        <f t="shared" si="3"/>
        <v>18.98</v>
      </c>
      <c r="V6" s="32">
        <f t="shared" si="3"/>
        <v>356.32</v>
      </c>
      <c r="W6" s="33">
        <f>IF(W7="",NA(),W7)</f>
        <v>104.92</v>
      </c>
      <c r="X6" s="33">
        <f t="shared" ref="X6:AF6" si="4">IF(X7="",NA(),X7)</f>
        <v>109.57</v>
      </c>
      <c r="Y6" s="33">
        <f t="shared" si="4"/>
        <v>105.49</v>
      </c>
      <c r="Z6" s="33">
        <f t="shared" si="4"/>
        <v>125.1</v>
      </c>
      <c r="AA6" s="33">
        <f t="shared" si="4"/>
        <v>114.72</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2292.75</v>
      </c>
      <c r="AT6" s="33">
        <f t="shared" ref="AT6:BB6" si="6">IF(AT7="",NA(),AT7)</f>
        <v>153.69</v>
      </c>
      <c r="AU6" s="33">
        <f t="shared" si="6"/>
        <v>5419.46</v>
      </c>
      <c r="AV6" s="33">
        <f t="shared" si="6"/>
        <v>191.76</v>
      </c>
      <c r="AW6" s="33">
        <f t="shared" si="6"/>
        <v>245.43</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1039.8900000000001</v>
      </c>
      <c r="BE6" s="33">
        <f t="shared" ref="BE6:BM6" si="7">IF(BE7="",NA(),BE7)</f>
        <v>1314.19</v>
      </c>
      <c r="BF6" s="33">
        <f t="shared" si="7"/>
        <v>1229.74</v>
      </c>
      <c r="BG6" s="33">
        <f t="shared" si="7"/>
        <v>1187.1300000000001</v>
      </c>
      <c r="BH6" s="33">
        <f t="shared" si="7"/>
        <v>1129.25</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43.29</v>
      </c>
      <c r="BP6" s="33">
        <f t="shared" ref="BP6:BX6" si="8">IF(BP7="",NA(),BP7)</f>
        <v>44.92</v>
      </c>
      <c r="BQ6" s="33">
        <f t="shared" si="8"/>
        <v>42.76</v>
      </c>
      <c r="BR6" s="33">
        <f t="shared" si="8"/>
        <v>49.59</v>
      </c>
      <c r="BS6" s="33">
        <f t="shared" si="8"/>
        <v>48.15</v>
      </c>
      <c r="BT6" s="33">
        <f t="shared" si="8"/>
        <v>90.17</v>
      </c>
      <c r="BU6" s="33">
        <f t="shared" si="8"/>
        <v>90.69</v>
      </c>
      <c r="BV6" s="33">
        <f t="shared" si="8"/>
        <v>90.64</v>
      </c>
      <c r="BW6" s="33">
        <f t="shared" si="8"/>
        <v>93.66</v>
      </c>
      <c r="BX6" s="33">
        <f t="shared" si="8"/>
        <v>92.76</v>
      </c>
      <c r="BY6" s="32" t="str">
        <f>IF(BY7="","",IF(BY7="-","【-】","【"&amp;SUBSTITUTE(TEXT(BY7,"#,##0.00"),"-","△")&amp;"】"))</f>
        <v>【104.99】</v>
      </c>
      <c r="BZ6" s="33">
        <f>IF(BZ7="",NA(),BZ7)</f>
        <v>350.47</v>
      </c>
      <c r="CA6" s="33">
        <f t="shared" ref="CA6:CI6" si="9">IF(CA7="",NA(),CA7)</f>
        <v>334.95</v>
      </c>
      <c r="CB6" s="33">
        <f t="shared" si="9"/>
        <v>352.43</v>
      </c>
      <c r="CC6" s="33">
        <f t="shared" si="9"/>
        <v>304.45</v>
      </c>
      <c r="CD6" s="33">
        <f t="shared" si="9"/>
        <v>315.42</v>
      </c>
      <c r="CE6" s="33">
        <f t="shared" si="9"/>
        <v>210.28</v>
      </c>
      <c r="CF6" s="33">
        <f t="shared" si="9"/>
        <v>211.08</v>
      </c>
      <c r="CG6" s="33">
        <f t="shared" si="9"/>
        <v>213.52</v>
      </c>
      <c r="CH6" s="33">
        <f t="shared" si="9"/>
        <v>208.21</v>
      </c>
      <c r="CI6" s="33">
        <f t="shared" si="9"/>
        <v>208.67</v>
      </c>
      <c r="CJ6" s="32" t="str">
        <f>IF(CJ7="","",IF(CJ7="-","【-】","【"&amp;SUBSTITUTE(TEXT(CJ7,"#,##0.00"),"-","△")&amp;"】"))</f>
        <v>【163.72】</v>
      </c>
      <c r="CK6" s="33">
        <f>IF(CK7="",NA(),CK7)</f>
        <v>50.67</v>
      </c>
      <c r="CL6" s="33">
        <f t="shared" ref="CL6:CT6" si="10">IF(CL7="",NA(),CL7)</f>
        <v>70.25</v>
      </c>
      <c r="CM6" s="33">
        <f t="shared" si="10"/>
        <v>70.790000000000006</v>
      </c>
      <c r="CN6" s="33">
        <f t="shared" si="10"/>
        <v>73.41</v>
      </c>
      <c r="CO6" s="33">
        <f t="shared" si="10"/>
        <v>73.98</v>
      </c>
      <c r="CP6" s="33">
        <f t="shared" si="10"/>
        <v>50.49</v>
      </c>
      <c r="CQ6" s="33">
        <f t="shared" si="10"/>
        <v>49.69</v>
      </c>
      <c r="CR6" s="33">
        <f t="shared" si="10"/>
        <v>49.77</v>
      </c>
      <c r="CS6" s="33">
        <f t="shared" si="10"/>
        <v>49.22</v>
      </c>
      <c r="CT6" s="33">
        <f t="shared" si="10"/>
        <v>49.08</v>
      </c>
      <c r="CU6" s="32" t="str">
        <f>IF(CU7="","",IF(CU7="-","【-】","【"&amp;SUBSTITUTE(TEXT(CU7,"#,##0.00"),"-","△")&amp;"】"))</f>
        <v>【59.76】</v>
      </c>
      <c r="CV6" s="33">
        <f>IF(CV7="",NA(),CV7)</f>
        <v>81.7</v>
      </c>
      <c r="CW6" s="33">
        <f t="shared" ref="CW6:DE6" si="11">IF(CW7="",NA(),CW7)</f>
        <v>76.31</v>
      </c>
      <c r="CX6" s="33">
        <f t="shared" si="11"/>
        <v>76.66</v>
      </c>
      <c r="CY6" s="33">
        <f t="shared" si="11"/>
        <v>72.08</v>
      </c>
      <c r="CZ6" s="33">
        <f t="shared" si="11"/>
        <v>72.09</v>
      </c>
      <c r="DA6" s="33">
        <f t="shared" si="11"/>
        <v>78.7</v>
      </c>
      <c r="DB6" s="33">
        <f t="shared" si="11"/>
        <v>80.010000000000005</v>
      </c>
      <c r="DC6" s="33">
        <f t="shared" si="11"/>
        <v>79.98</v>
      </c>
      <c r="DD6" s="33">
        <f t="shared" si="11"/>
        <v>79.48</v>
      </c>
      <c r="DE6" s="33">
        <f t="shared" si="11"/>
        <v>79.3</v>
      </c>
      <c r="DF6" s="32" t="str">
        <f>IF(DF7="","",IF(DF7="-","【-】","【"&amp;SUBSTITUTE(TEXT(DF7,"#,##0.00"),"-","△")&amp;"】"))</f>
        <v>【89.95】</v>
      </c>
      <c r="DG6" s="33">
        <f>IF(DG7="",NA(),DG7)</f>
        <v>4.68</v>
      </c>
      <c r="DH6" s="33">
        <f t="shared" ref="DH6:DP6" si="12">IF(DH7="",NA(),DH7)</f>
        <v>7.64</v>
      </c>
      <c r="DI6" s="33">
        <f t="shared" si="12"/>
        <v>10.94</v>
      </c>
      <c r="DJ6" s="33">
        <f t="shared" si="12"/>
        <v>14.31</v>
      </c>
      <c r="DK6" s="33">
        <f t="shared" si="12"/>
        <v>17.899999999999999</v>
      </c>
      <c r="DL6" s="33">
        <f t="shared" si="12"/>
        <v>34.24</v>
      </c>
      <c r="DM6" s="33">
        <f t="shared" si="12"/>
        <v>35.18</v>
      </c>
      <c r="DN6" s="33">
        <f t="shared" si="12"/>
        <v>36.43</v>
      </c>
      <c r="DO6" s="33">
        <f t="shared" si="12"/>
        <v>46.12</v>
      </c>
      <c r="DP6" s="33">
        <f t="shared" si="12"/>
        <v>47.44</v>
      </c>
      <c r="DQ6" s="32" t="str">
        <f>IF(DQ7="","",IF(DQ7="-","【-】","【"&amp;SUBSTITUTE(TEXT(DQ7,"#,##0.00"),"-","△")&amp;"】"))</f>
        <v>【47.18】</v>
      </c>
      <c r="DR6" s="33">
        <f>IF(DR7="",NA(),DR7)</f>
        <v>30.93</v>
      </c>
      <c r="DS6" s="33">
        <f t="shared" ref="DS6:EA6" si="13">IF(DS7="",NA(),DS7)</f>
        <v>31.93</v>
      </c>
      <c r="DT6" s="33">
        <f t="shared" si="13"/>
        <v>31.79</v>
      </c>
      <c r="DU6" s="33">
        <f t="shared" si="13"/>
        <v>33.35</v>
      </c>
      <c r="DV6" s="33">
        <f t="shared" si="13"/>
        <v>37.380000000000003</v>
      </c>
      <c r="DW6" s="33">
        <f t="shared" si="13"/>
        <v>6.81</v>
      </c>
      <c r="DX6" s="33">
        <f t="shared" si="13"/>
        <v>8.41</v>
      </c>
      <c r="DY6" s="33">
        <f t="shared" si="13"/>
        <v>8.7200000000000006</v>
      </c>
      <c r="DZ6" s="33">
        <f t="shared" si="13"/>
        <v>9.86</v>
      </c>
      <c r="EA6" s="33">
        <f t="shared" si="13"/>
        <v>11.16</v>
      </c>
      <c r="EB6" s="32" t="str">
        <f>IF(EB7="","",IF(EB7="-","【-】","【"&amp;SUBSTITUTE(TEXT(EB7,"#,##0.00"),"-","△")&amp;"】"))</f>
        <v>【13.18】</v>
      </c>
      <c r="EC6" s="32">
        <f>IF(EC7="",NA(),EC7)</f>
        <v>0</v>
      </c>
      <c r="ED6" s="32">
        <f t="shared" ref="ED6:EL6" si="14">IF(ED7="",NA(),ED7)</f>
        <v>0</v>
      </c>
      <c r="EE6" s="32">
        <f t="shared" si="14"/>
        <v>0</v>
      </c>
      <c r="EF6" s="32">
        <f t="shared" si="14"/>
        <v>0</v>
      </c>
      <c r="EG6" s="32">
        <f t="shared" si="14"/>
        <v>0</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c r="A7" s="26"/>
      <c r="B7" s="35">
        <v>2015</v>
      </c>
      <c r="C7" s="35">
        <v>74837</v>
      </c>
      <c r="D7" s="35">
        <v>46</v>
      </c>
      <c r="E7" s="35">
        <v>1</v>
      </c>
      <c r="F7" s="35">
        <v>0</v>
      </c>
      <c r="G7" s="35">
        <v>1</v>
      </c>
      <c r="H7" s="35" t="s">
        <v>93</v>
      </c>
      <c r="I7" s="35" t="s">
        <v>94</v>
      </c>
      <c r="J7" s="35" t="s">
        <v>95</v>
      </c>
      <c r="K7" s="35" t="s">
        <v>96</v>
      </c>
      <c r="L7" s="35" t="s">
        <v>97</v>
      </c>
      <c r="M7" s="36" t="s">
        <v>98</v>
      </c>
      <c r="N7" s="36">
        <v>64.23</v>
      </c>
      <c r="O7" s="36">
        <v>88.17</v>
      </c>
      <c r="P7" s="36">
        <v>2939</v>
      </c>
      <c r="Q7" s="36">
        <v>9345</v>
      </c>
      <c r="R7" s="36">
        <v>211.41</v>
      </c>
      <c r="S7" s="36">
        <v>44.2</v>
      </c>
      <c r="T7" s="36">
        <v>6763</v>
      </c>
      <c r="U7" s="36">
        <v>18.98</v>
      </c>
      <c r="V7" s="36">
        <v>356.32</v>
      </c>
      <c r="W7" s="36">
        <v>104.92</v>
      </c>
      <c r="X7" s="36">
        <v>109.57</v>
      </c>
      <c r="Y7" s="36">
        <v>105.49</v>
      </c>
      <c r="Z7" s="36">
        <v>125.1</v>
      </c>
      <c r="AA7" s="36">
        <v>114.72</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2292.75</v>
      </c>
      <c r="AT7" s="36">
        <v>153.69</v>
      </c>
      <c r="AU7" s="36">
        <v>5419.46</v>
      </c>
      <c r="AV7" s="36">
        <v>191.76</v>
      </c>
      <c r="AW7" s="36">
        <v>245.43</v>
      </c>
      <c r="AX7" s="36">
        <v>1197.1099999999999</v>
      </c>
      <c r="AY7" s="36">
        <v>1002.64</v>
      </c>
      <c r="AZ7" s="36">
        <v>1164.51</v>
      </c>
      <c r="BA7" s="36">
        <v>434.72</v>
      </c>
      <c r="BB7" s="36">
        <v>416.14</v>
      </c>
      <c r="BC7" s="36">
        <v>262.74</v>
      </c>
      <c r="BD7" s="36">
        <v>1039.8900000000001</v>
      </c>
      <c r="BE7" s="36">
        <v>1314.19</v>
      </c>
      <c r="BF7" s="36">
        <v>1229.74</v>
      </c>
      <c r="BG7" s="36">
        <v>1187.1300000000001</v>
      </c>
      <c r="BH7" s="36">
        <v>1129.25</v>
      </c>
      <c r="BI7" s="36">
        <v>532.29999999999995</v>
      </c>
      <c r="BJ7" s="36">
        <v>520.29999999999995</v>
      </c>
      <c r="BK7" s="36">
        <v>498.27</v>
      </c>
      <c r="BL7" s="36">
        <v>495.76</v>
      </c>
      <c r="BM7" s="36">
        <v>487.22</v>
      </c>
      <c r="BN7" s="36">
        <v>276.38</v>
      </c>
      <c r="BO7" s="36">
        <v>43.29</v>
      </c>
      <c r="BP7" s="36">
        <v>44.92</v>
      </c>
      <c r="BQ7" s="36">
        <v>42.76</v>
      </c>
      <c r="BR7" s="36">
        <v>49.59</v>
      </c>
      <c r="BS7" s="36">
        <v>48.15</v>
      </c>
      <c r="BT7" s="36">
        <v>90.17</v>
      </c>
      <c r="BU7" s="36">
        <v>90.69</v>
      </c>
      <c r="BV7" s="36">
        <v>90.64</v>
      </c>
      <c r="BW7" s="36">
        <v>93.66</v>
      </c>
      <c r="BX7" s="36">
        <v>92.76</v>
      </c>
      <c r="BY7" s="36">
        <v>104.99</v>
      </c>
      <c r="BZ7" s="36">
        <v>350.47</v>
      </c>
      <c r="CA7" s="36">
        <v>334.95</v>
      </c>
      <c r="CB7" s="36">
        <v>352.43</v>
      </c>
      <c r="CC7" s="36">
        <v>304.45</v>
      </c>
      <c r="CD7" s="36">
        <v>315.42</v>
      </c>
      <c r="CE7" s="36">
        <v>210.28</v>
      </c>
      <c r="CF7" s="36">
        <v>211.08</v>
      </c>
      <c r="CG7" s="36">
        <v>213.52</v>
      </c>
      <c r="CH7" s="36">
        <v>208.21</v>
      </c>
      <c r="CI7" s="36">
        <v>208.67</v>
      </c>
      <c r="CJ7" s="36">
        <v>163.72</v>
      </c>
      <c r="CK7" s="36">
        <v>50.67</v>
      </c>
      <c r="CL7" s="36">
        <v>70.25</v>
      </c>
      <c r="CM7" s="36">
        <v>70.790000000000006</v>
      </c>
      <c r="CN7" s="36">
        <v>73.41</v>
      </c>
      <c r="CO7" s="36">
        <v>73.98</v>
      </c>
      <c r="CP7" s="36">
        <v>50.49</v>
      </c>
      <c r="CQ7" s="36">
        <v>49.69</v>
      </c>
      <c r="CR7" s="36">
        <v>49.77</v>
      </c>
      <c r="CS7" s="36">
        <v>49.22</v>
      </c>
      <c r="CT7" s="36">
        <v>49.08</v>
      </c>
      <c r="CU7" s="36">
        <v>59.76</v>
      </c>
      <c r="CV7" s="36">
        <v>81.7</v>
      </c>
      <c r="CW7" s="36">
        <v>76.31</v>
      </c>
      <c r="CX7" s="36">
        <v>76.66</v>
      </c>
      <c r="CY7" s="36">
        <v>72.08</v>
      </c>
      <c r="CZ7" s="36">
        <v>72.09</v>
      </c>
      <c r="DA7" s="36">
        <v>78.7</v>
      </c>
      <c r="DB7" s="36">
        <v>80.010000000000005</v>
      </c>
      <c r="DC7" s="36">
        <v>79.98</v>
      </c>
      <c r="DD7" s="36">
        <v>79.48</v>
      </c>
      <c r="DE7" s="36">
        <v>79.3</v>
      </c>
      <c r="DF7" s="36">
        <v>89.95</v>
      </c>
      <c r="DG7" s="36">
        <v>4.68</v>
      </c>
      <c r="DH7" s="36">
        <v>7.64</v>
      </c>
      <c r="DI7" s="36">
        <v>10.94</v>
      </c>
      <c r="DJ7" s="36">
        <v>14.31</v>
      </c>
      <c r="DK7" s="36">
        <v>17.899999999999999</v>
      </c>
      <c r="DL7" s="36">
        <v>34.24</v>
      </c>
      <c r="DM7" s="36">
        <v>35.18</v>
      </c>
      <c r="DN7" s="36">
        <v>36.43</v>
      </c>
      <c r="DO7" s="36">
        <v>46.12</v>
      </c>
      <c r="DP7" s="36">
        <v>47.44</v>
      </c>
      <c r="DQ7" s="36">
        <v>47.18</v>
      </c>
      <c r="DR7" s="36">
        <v>30.93</v>
      </c>
      <c r="DS7" s="36">
        <v>31.93</v>
      </c>
      <c r="DT7" s="36">
        <v>31.79</v>
      </c>
      <c r="DU7" s="36">
        <v>33.35</v>
      </c>
      <c r="DV7" s="36">
        <v>37.380000000000003</v>
      </c>
      <c r="DW7" s="36">
        <v>6.81</v>
      </c>
      <c r="DX7" s="36">
        <v>8.41</v>
      </c>
      <c r="DY7" s="36">
        <v>8.7200000000000006</v>
      </c>
      <c r="DZ7" s="36">
        <v>9.86</v>
      </c>
      <c r="EA7" s="36">
        <v>11.16</v>
      </c>
      <c r="EB7" s="36">
        <v>13.18</v>
      </c>
      <c r="EC7" s="36">
        <v>0</v>
      </c>
      <c r="ED7" s="36">
        <v>0</v>
      </c>
      <c r="EE7" s="36">
        <v>0</v>
      </c>
      <c r="EF7" s="36">
        <v>0</v>
      </c>
      <c r="EG7" s="36">
        <v>0</v>
      </c>
      <c r="EH7" s="36">
        <v>0.82</v>
      </c>
      <c r="EI7" s="36">
        <v>0.66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2017-02-14T04:20:34Z</cp:lastPrinted>
  <dcterms:created xsi:type="dcterms:W3CDTF">2017-02-01T08:35:54Z</dcterms:created>
  <dcterms:modified xsi:type="dcterms:W3CDTF">2017-02-27T08:08:10Z</dcterms:modified>
  <cp:category/>
</cp:coreProperties>
</file>