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<sst xmlns="http://schemas.openxmlformats.org/spreadsheetml/2006/main" count="218" uniqueCount="108">
  <si>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</si>
  <si>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</si>
  <si>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</si>
  <si>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</si>
  <si>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</si>
  <si>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</si>
  <si>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</si>
  <si>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</si>
  <si>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</si>
  <si>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</si>
  <si>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</si>
  <si>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</si>
  <si>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</si>
  <si>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</si>
  <si>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</si>
  <si>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</si>
  <si>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</si>
  <si>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</si>
  <si>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</si>
  <si>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</si>
  <si>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</si>
  <si>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</si>
  <si>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</si>
  <si>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</si>
  <si>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</si>
  <si>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</si>
  <si>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</si>
  <si>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</si>
  <si>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</si>
  <si>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</si>
  <si>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</si>
  <si>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</si>
  <si>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</si>
  <si>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</si>
  <si>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</si>
  <si>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</si>
  <si>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</si>
  <si>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</si>
  <si>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</si>
  <si>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</si>
  <si>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</si>
  <si>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</si>
  <si>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</si>
  <si>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</si>
  <si>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</si>
  <si>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</si>
  <si>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</si>
  <si>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</si>
  <si>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</si>
  <si>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</si>
  <si>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</si>
  <si>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</si>
  <si>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</si>
  <si>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</si>
  <si>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</si>
  <si>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</si>
  <si>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</si>
  <si>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</si>
  <si>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</si>
  <si>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</si>
  <si>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</si>
  <si>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</si>
  <si>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</si>
  <si>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</si>
  <si>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</si>
  <si>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</si>
  <si>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</si>
  <si>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</si>
  <si>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</si>
  <si>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</si>
  <si>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</si>
  <si>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</si>
  <si>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</si>
  <si>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</si>
  <si>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</si>
  <si>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</si>
  <si>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</si>
  <si>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</si>
  <si>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</si>
  <si>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</si>
  <si>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</si>
  <si>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</si>
  <si>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</si>
  <si>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</si>
  <si>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</si>
  <si>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</si>
  <si>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</si>
  <si>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</si>
  <si>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</si>
  <si>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</si>
  <si>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</si>
  <si>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</si>
  <si>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</si>
  <si>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昭和村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</si>
  <si>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</si>
  <si>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</si>
  <si>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</si>
  <si>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</si>
  <si>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</si>
  <si>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</si>
  <si>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</si>
  <si>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</si>
  <si>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</si>
  <si>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</si>
  <si>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</si>
  <si>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経営状況や施設の現況はともに厳しい状況にあり今後も深刻化すると思われる。対策、改善の優先順位を明確に定める必要がある。</t>
    <rPh sb="0" eb="2">
      <t>ケイエイ</t>
    </rPh>
    <rPh sb="2" eb="4">
      <t>ジョウキョウ</t>
    </rPh>
    <rPh sb="5" eb="7">
      <t>シセツ</t>
    </rPh>
    <rPh sb="8" eb="10">
      <t>ゲンキョウ</t>
    </rPh>
    <rPh sb="14" eb="15">
      <t>キビ</t>
    </rPh>
    <rPh sb="17" eb="19">
      <t>ジョウキョウ</t>
    </rPh>
    <rPh sb="22" eb="24">
      <t>コンゴ</t>
    </rPh>
    <rPh sb="25" eb="28">
      <t>シンコクカ</t>
    </rPh>
    <rPh sb="31" eb="32">
      <t>オモ</t>
    </rPh>
    <rPh sb="36" eb="38">
      <t>タイサク</t>
    </rPh>
    <rPh sb="39" eb="41">
      <t>カイゼン</t>
    </rPh>
    <rPh sb="42" eb="44">
      <t>ユウセン</t>
    </rPh>
    <rPh sb="44" eb="46">
      <t>ジュンイ</t>
    </rPh>
    <rPh sb="47" eb="49">
      <t>メイカク</t>
    </rPh>
    <rPh sb="50" eb="51">
      <t>サダ</t>
    </rPh>
    <rPh sb="53" eb="55">
      <t>ヒツヨウ</t>
    </rPh>
    <phoneticPr fontId="4"/>
  </si>
  <si>
    <t>平成26年に水道料金を改定しており、その後の水道料金の回収率は全体的には増加傾向にあるが、施設利用率も増加傾向にあるため、収益的支出比率も増加傾向である。　　　　　　　　　　　　　　　　　　　　　　　　　　　　　利用者数は減少にあるが昭和村の宿泊施設（しらかば荘）の改築や住宅の増設による若干の使用量増加が考えられる。　　　　　　　　　　　　　　　　　　　　普及率は90％を越えてはいるが人口減少に伴う空き屋の増加によりこれ以上普及率を伸ばすのは厳しいと思われる。　　　　　　　　　　　　　　　　　　　　　今後健全に簡易水道事業を運営していくために対策、改善が必要とされる。</t>
    <rPh sb="31" eb="34">
      <t>ゼンタイテキ</t>
    </rPh>
    <rPh sb="144" eb="146">
      <t>ジャッカン</t>
    </rPh>
    <rPh sb="212" eb="214">
      <t>イジョウ</t>
    </rPh>
    <rPh sb="253" eb="255">
      <t>コンゴ</t>
    </rPh>
    <rPh sb="255" eb="257">
      <t>ケンゼン</t>
    </rPh>
    <rPh sb="258" eb="260">
      <t>カンイ</t>
    </rPh>
    <rPh sb="260" eb="262">
      <t>スイドウ</t>
    </rPh>
    <rPh sb="262" eb="264">
      <t>ジギョウ</t>
    </rPh>
    <rPh sb="265" eb="267">
      <t>ウンエイ</t>
    </rPh>
    <rPh sb="274" eb="276">
      <t>タイサク</t>
    </rPh>
    <rPh sb="277" eb="279">
      <t>カイゼン</t>
    </rPh>
    <rPh sb="280" eb="282">
      <t>ヒツヨウ</t>
    </rPh>
    <phoneticPr fontId="4"/>
  </si>
  <si>
    <t>　最も古い水道管で50年を越える給水区域があり、老朽化が進んでいるため漏水が多発している。有効的に浄水するのにも更新が必要となっている。
　また、浄水施設も老朽化が進んでおり、更新しなくてはいけない設備が増えてきている。そのため、今後優先順位を定め、計画的に老朽化等の改善を行っていきたい。</t>
    <rPh sb="1" eb="2">
      <t>モット</t>
    </rPh>
    <rPh sb="3" eb="4">
      <t>フル</t>
    </rPh>
    <rPh sb="5" eb="8">
      <t>スイドウカン</t>
    </rPh>
    <rPh sb="11" eb="12">
      <t>ネン</t>
    </rPh>
    <rPh sb="13" eb="14">
      <t>コ</t>
    </rPh>
    <rPh sb="16" eb="18">
      <t>キュウスイ</t>
    </rPh>
    <rPh sb="18" eb="20">
      <t>クイキ</t>
    </rPh>
    <rPh sb="24" eb="27">
      <t>ロウキュウカ</t>
    </rPh>
    <rPh sb="28" eb="29">
      <t>スス</t>
    </rPh>
    <rPh sb="35" eb="37">
      <t>ロウスイ</t>
    </rPh>
    <rPh sb="38" eb="40">
      <t>タハツ</t>
    </rPh>
    <rPh sb="45" eb="48">
      <t>ユウコウテキ</t>
    </rPh>
    <rPh sb="49" eb="51">
      <t>ジョウスイ</t>
    </rPh>
    <rPh sb="56" eb="58">
      <t>コウシン</t>
    </rPh>
    <rPh sb="59" eb="61">
      <t>ヒツヨウ</t>
    </rPh>
    <rPh sb="73" eb="75">
      <t>ジョウスイ</t>
    </rPh>
    <rPh sb="75" eb="77">
      <t>シセツ</t>
    </rPh>
    <rPh sb="78" eb="81">
      <t>ロウキュウカ</t>
    </rPh>
    <rPh sb="82" eb="83">
      <t>スス</t>
    </rPh>
    <rPh sb="88" eb="90">
      <t>コウシン</t>
    </rPh>
    <rPh sb="99" eb="101">
      <t>セツビ</t>
    </rPh>
    <rPh sb="102" eb="103">
      <t>フ</t>
    </rPh>
    <rPh sb="115" eb="117">
      <t>コンゴ</t>
    </rPh>
    <rPh sb="117" eb="119">
      <t>ユウセン</t>
    </rPh>
    <rPh sb="119" eb="121">
      <t>ジュンイ</t>
    </rPh>
    <rPh sb="122" eb="123">
      <t>サダ</t>
    </rPh>
    <rPh sb="137" eb="13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</si>
</sst>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326464"/>
        <c:axId val="4133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41326464"/>
        <c:axId val="41336832"/>
      </c:lineChart>
      <c:dateAx>
        <c:axId val="41326464"/>
        <c:scaling>
          <c:orientation val="minMax"/>
        </c:scaling>
        <c:delete val="1"/>
        <c:axPos val="b"/>
        <c:numFmt formatCode="ge" sourceLinked="1"/>
        <c:majorTickMark val="none"/>
        <c:minorTickMark val="none"/>
        <c:tickLblPos val="none"/>
        <c:crossAx val="41336832"/>
        <c:crosses val="autoZero"/>
        <c:auto val="1"/>
        <c:lblOffset val="100"/>
        <c:baseTimeUnit val="years"/>
      </c:dateAx>
      <c:valAx>
        <c:axId val="4133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30.12</c:v>
                </c:pt>
                <c:pt idx="1">
                  <c:v>41.12</c:v>
                </c:pt>
                <c:pt idx="2">
                  <c:v>42.35</c:v>
                </c:pt>
                <c:pt idx="3">
                  <c:v>47.43</c:v>
                </c:pt>
                <c:pt idx="4">
                  <c:v>40.53</c:v>
                </c:pt>
              </c:numCache>
            </c:numRef>
          </c:val>
        </c:ser>
        <c:dLbls>
          <c:showLegendKey val="0"/>
          <c:showVal val="0"/>
          <c:showCatName val="0"/>
          <c:showSerName val="0"/>
          <c:showPercent val="0"/>
          <c:showBubbleSize val="0"/>
        </c:dLbls>
        <c:gapWidth val="150"/>
        <c:axId val="41949440"/>
        <c:axId val="4195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41949440"/>
        <c:axId val="41959808"/>
      </c:lineChart>
      <c:dateAx>
        <c:axId val="41949440"/>
        <c:scaling>
          <c:orientation val="minMax"/>
        </c:scaling>
        <c:delete val="1"/>
        <c:axPos val="b"/>
        <c:numFmt formatCode="ge" sourceLinked="1"/>
        <c:majorTickMark val="none"/>
        <c:minorTickMark val="none"/>
        <c:tickLblPos val="none"/>
        <c:crossAx val="41959808"/>
        <c:crosses val="autoZero"/>
        <c:auto val="1"/>
        <c:lblOffset val="100"/>
        <c:baseTimeUnit val="years"/>
      </c:dateAx>
      <c:valAx>
        <c:axId val="4195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4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73.650000000000006</c:v>
                </c:pt>
                <c:pt idx="1">
                  <c:v>66.34</c:v>
                </c:pt>
                <c:pt idx="2">
                  <c:v>67.069999999999993</c:v>
                </c:pt>
                <c:pt idx="3">
                  <c:v>56.93</c:v>
                </c:pt>
                <c:pt idx="4">
                  <c:v>66.22</c:v>
                </c:pt>
              </c:numCache>
            </c:numRef>
          </c:val>
        </c:ser>
        <c:dLbls>
          <c:showLegendKey val="0"/>
          <c:showVal val="0"/>
          <c:showCatName val="0"/>
          <c:showSerName val="0"/>
          <c:showPercent val="0"/>
          <c:showBubbleSize val="0"/>
        </c:dLbls>
        <c:gapWidth val="150"/>
        <c:axId val="41985920"/>
        <c:axId val="4199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41985920"/>
        <c:axId val="41996288"/>
      </c:lineChart>
      <c:dateAx>
        <c:axId val="41985920"/>
        <c:scaling>
          <c:orientation val="minMax"/>
        </c:scaling>
        <c:delete val="1"/>
        <c:axPos val="b"/>
        <c:numFmt formatCode="ge" sourceLinked="1"/>
        <c:majorTickMark val="none"/>
        <c:minorTickMark val="none"/>
        <c:tickLblPos val="none"/>
        <c:crossAx val="41996288"/>
        <c:crosses val="autoZero"/>
        <c:auto val="1"/>
        <c:lblOffset val="100"/>
        <c:baseTimeUnit val="years"/>
      </c:dateAx>
      <c:valAx>
        <c:axId val="4199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93.29</c:v>
                </c:pt>
                <c:pt idx="1">
                  <c:v>69.62</c:v>
                </c:pt>
                <c:pt idx="2">
                  <c:v>76.06</c:v>
                </c:pt>
                <c:pt idx="3">
                  <c:v>92.38</c:v>
                </c:pt>
                <c:pt idx="4">
                  <c:v>69.38</c:v>
                </c:pt>
              </c:numCache>
            </c:numRef>
          </c:val>
        </c:ser>
        <c:dLbls>
          <c:showLegendKey val="0"/>
          <c:showVal val="0"/>
          <c:showCatName val="0"/>
          <c:showSerName val="0"/>
          <c:showPercent val="0"/>
          <c:showBubbleSize val="0"/>
        </c:dLbls>
        <c:gapWidth val="150"/>
        <c:axId val="41559552"/>
        <c:axId val="4156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41559552"/>
        <c:axId val="41561472"/>
      </c:lineChart>
      <c:dateAx>
        <c:axId val="41559552"/>
        <c:scaling>
          <c:orientation val="minMax"/>
        </c:scaling>
        <c:delete val="1"/>
        <c:axPos val="b"/>
        <c:numFmt formatCode="ge" sourceLinked="1"/>
        <c:majorTickMark val="none"/>
        <c:minorTickMark val="none"/>
        <c:tickLblPos val="none"/>
        <c:crossAx val="41561472"/>
        <c:crosses val="autoZero"/>
        <c:auto val="1"/>
        <c:lblOffset val="100"/>
        <c:baseTimeUnit val="years"/>
      </c:dateAx>
      <c:valAx>
        <c:axId val="4156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616512"/>
        <c:axId val="4161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616512"/>
        <c:axId val="41618432"/>
      </c:lineChart>
      <c:dateAx>
        <c:axId val="41616512"/>
        <c:scaling>
          <c:orientation val="minMax"/>
        </c:scaling>
        <c:delete val="1"/>
        <c:axPos val="b"/>
        <c:numFmt formatCode="ge" sourceLinked="1"/>
        <c:majorTickMark val="none"/>
        <c:minorTickMark val="none"/>
        <c:tickLblPos val="none"/>
        <c:crossAx val="41618432"/>
        <c:crosses val="autoZero"/>
        <c:auto val="1"/>
        <c:lblOffset val="100"/>
        <c:baseTimeUnit val="years"/>
      </c:dateAx>
      <c:valAx>
        <c:axId val="4161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648896"/>
        <c:axId val="4165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648896"/>
        <c:axId val="41650816"/>
      </c:lineChart>
      <c:dateAx>
        <c:axId val="41648896"/>
        <c:scaling>
          <c:orientation val="minMax"/>
        </c:scaling>
        <c:delete val="1"/>
        <c:axPos val="b"/>
        <c:numFmt formatCode="ge" sourceLinked="1"/>
        <c:majorTickMark val="none"/>
        <c:minorTickMark val="none"/>
        <c:tickLblPos val="none"/>
        <c:crossAx val="41650816"/>
        <c:crosses val="autoZero"/>
        <c:auto val="1"/>
        <c:lblOffset val="100"/>
        <c:baseTimeUnit val="years"/>
      </c:dateAx>
      <c:valAx>
        <c:axId val="416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019456"/>
        <c:axId val="4202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019456"/>
        <c:axId val="42021632"/>
      </c:lineChart>
      <c:dateAx>
        <c:axId val="42019456"/>
        <c:scaling>
          <c:orientation val="minMax"/>
        </c:scaling>
        <c:delete val="1"/>
        <c:axPos val="b"/>
        <c:numFmt formatCode="ge" sourceLinked="1"/>
        <c:majorTickMark val="none"/>
        <c:minorTickMark val="none"/>
        <c:tickLblPos val="none"/>
        <c:crossAx val="42021632"/>
        <c:crosses val="autoZero"/>
        <c:auto val="1"/>
        <c:lblOffset val="100"/>
        <c:baseTimeUnit val="years"/>
      </c:dateAx>
      <c:valAx>
        <c:axId val="4202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068992"/>
        <c:axId val="4175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068992"/>
        <c:axId val="41751296"/>
      </c:lineChart>
      <c:dateAx>
        <c:axId val="42068992"/>
        <c:scaling>
          <c:orientation val="minMax"/>
        </c:scaling>
        <c:delete val="1"/>
        <c:axPos val="b"/>
        <c:numFmt formatCode="ge" sourceLinked="1"/>
        <c:majorTickMark val="none"/>
        <c:minorTickMark val="none"/>
        <c:tickLblPos val="none"/>
        <c:crossAx val="41751296"/>
        <c:crosses val="autoZero"/>
        <c:auto val="1"/>
        <c:lblOffset val="100"/>
        <c:baseTimeUnit val="years"/>
      </c:dateAx>
      <c:valAx>
        <c:axId val="4175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6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1442.7</c:v>
                </c:pt>
                <c:pt idx="1">
                  <c:v>1326.71</c:v>
                </c:pt>
                <c:pt idx="2">
                  <c:v>1193.3800000000001</c:v>
                </c:pt>
                <c:pt idx="3">
                  <c:v>1052.8800000000001</c:v>
                </c:pt>
                <c:pt idx="4">
                  <c:v>959.43</c:v>
                </c:pt>
              </c:numCache>
            </c:numRef>
          </c:val>
        </c:ser>
        <c:dLbls>
          <c:showLegendKey val="0"/>
          <c:showVal val="0"/>
          <c:showCatName val="0"/>
          <c:showSerName val="0"/>
          <c:showPercent val="0"/>
          <c:showBubbleSize val="0"/>
        </c:dLbls>
        <c:gapWidth val="150"/>
        <c:axId val="41785216"/>
        <c:axId val="4179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41785216"/>
        <c:axId val="41791488"/>
      </c:lineChart>
      <c:dateAx>
        <c:axId val="41785216"/>
        <c:scaling>
          <c:orientation val="minMax"/>
        </c:scaling>
        <c:delete val="1"/>
        <c:axPos val="b"/>
        <c:numFmt formatCode="ge" sourceLinked="1"/>
        <c:majorTickMark val="none"/>
        <c:minorTickMark val="none"/>
        <c:tickLblPos val="none"/>
        <c:crossAx val="41791488"/>
        <c:crosses val="autoZero"/>
        <c:auto val="1"/>
        <c:lblOffset val="100"/>
        <c:baseTimeUnit val="years"/>
      </c:dateAx>
      <c:valAx>
        <c:axId val="4179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8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30.82</c:v>
                </c:pt>
                <c:pt idx="1">
                  <c:v>33.26</c:v>
                </c:pt>
                <c:pt idx="2">
                  <c:v>34.270000000000003</c:v>
                </c:pt>
                <c:pt idx="3">
                  <c:v>36.840000000000003</c:v>
                </c:pt>
                <c:pt idx="4">
                  <c:v>37.61</c:v>
                </c:pt>
              </c:numCache>
            </c:numRef>
          </c:val>
        </c:ser>
        <c:dLbls>
          <c:showLegendKey val="0"/>
          <c:showVal val="0"/>
          <c:showCatName val="0"/>
          <c:showSerName val="0"/>
          <c:showPercent val="0"/>
          <c:showBubbleSize val="0"/>
        </c:dLbls>
        <c:gapWidth val="150"/>
        <c:axId val="41877504"/>
        <c:axId val="4187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41877504"/>
        <c:axId val="41879424"/>
      </c:lineChart>
      <c:dateAx>
        <c:axId val="41877504"/>
        <c:scaling>
          <c:orientation val="minMax"/>
        </c:scaling>
        <c:delete val="1"/>
        <c:axPos val="b"/>
        <c:numFmt formatCode="ge" sourceLinked="1"/>
        <c:majorTickMark val="none"/>
        <c:minorTickMark val="none"/>
        <c:tickLblPos val="none"/>
        <c:crossAx val="41879424"/>
        <c:crosses val="autoZero"/>
        <c:auto val="1"/>
        <c:lblOffset val="100"/>
        <c:baseTimeUnit val="years"/>
      </c:dateAx>
      <c:valAx>
        <c:axId val="4187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7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963.71</c:v>
                </c:pt>
                <c:pt idx="1">
                  <c:v>708.23</c:v>
                </c:pt>
                <c:pt idx="2">
                  <c:v>659.09</c:v>
                </c:pt>
                <c:pt idx="3">
                  <c:v>663.14</c:v>
                </c:pt>
                <c:pt idx="4">
                  <c:v>647.78</c:v>
                </c:pt>
              </c:numCache>
            </c:numRef>
          </c:val>
        </c:ser>
        <c:dLbls>
          <c:showLegendKey val="0"/>
          <c:showVal val="0"/>
          <c:showCatName val="0"/>
          <c:showSerName val="0"/>
          <c:showPercent val="0"/>
          <c:showBubbleSize val="0"/>
        </c:dLbls>
        <c:gapWidth val="150"/>
        <c:axId val="41905152"/>
        <c:axId val="4190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41905152"/>
        <c:axId val="41907328"/>
      </c:lineChart>
      <c:dateAx>
        <c:axId val="41905152"/>
        <c:scaling>
          <c:orientation val="minMax"/>
        </c:scaling>
        <c:delete val="1"/>
        <c:axPos val="b"/>
        <c:numFmt formatCode="ge" sourceLinked="1"/>
        <c:majorTickMark val="none"/>
        <c:minorTickMark val="none"/>
        <c:tickLblPos val="none"/>
        <c:crossAx val="41907328"/>
        <c:crosses val="autoZero"/>
        <c:auto val="1"/>
        <c:lblOffset val="100"/>
        <c:baseTimeUnit val="years"/>
      </c:dateAx>
      <c:valAx>
        <c:axId val="4190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40"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昭和村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1347</v>
      </c>
      <c r="AJ8" s="55"/>
      <c r="AK8" s="55"/>
      <c r="AL8" s="55"/>
      <c r="AM8" s="55"/>
      <c r="AN8" s="55"/>
      <c r="AO8" s="55"/>
      <c r="AP8" s="56"/>
      <c r="AQ8" s="46">
        <f>データ!R6</f>
        <v>209.46</v>
      </c>
      <c r="AR8" s="46"/>
      <c r="AS8" s="46"/>
      <c r="AT8" s="46"/>
      <c r="AU8" s="46"/>
      <c r="AV8" s="46"/>
      <c r="AW8" s="46"/>
      <c r="AX8" s="46"/>
      <c r="AY8" s="46">
        <f>データ!S6</f>
        <v>6.43</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98.88</v>
      </c>
      <c r="S10" s="46"/>
      <c r="T10" s="46"/>
      <c r="U10" s="46"/>
      <c r="V10" s="46"/>
      <c r="W10" s="46"/>
      <c r="X10" s="46"/>
      <c r="Y10" s="46"/>
      <c r="Z10" s="80">
        <f>データ!P6</f>
        <v>3790</v>
      </c>
      <c r="AA10" s="80"/>
      <c r="AB10" s="80"/>
      <c r="AC10" s="80"/>
      <c r="AD10" s="80"/>
      <c r="AE10" s="80"/>
      <c r="AF10" s="80"/>
      <c r="AG10" s="80"/>
      <c r="AH10" s="2"/>
      <c r="AI10" s="80">
        <f>データ!T6</f>
        <v>1319</v>
      </c>
      <c r="AJ10" s="80"/>
      <c r="AK10" s="80"/>
      <c r="AL10" s="80"/>
      <c r="AM10" s="80"/>
      <c r="AN10" s="80"/>
      <c r="AO10" s="80"/>
      <c r="AP10" s="80"/>
      <c r="AQ10" s="46">
        <f>データ!U6</f>
        <v>6.49</v>
      </c>
      <c r="AR10" s="46"/>
      <c r="AS10" s="46"/>
      <c r="AT10" s="46"/>
      <c r="AU10" s="46"/>
      <c r="AV10" s="46"/>
      <c r="AW10" s="46"/>
      <c r="AX10" s="46"/>
      <c r="AY10" s="46">
        <f>データ!V6</f>
        <v>203.24</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74462</v>
      </c>
      <c r="D6" s="31">
        <f t="shared" si="3"/>
        <v>47</v>
      </c>
      <c r="E6" s="31">
        <f t="shared" si="3"/>
        <v>1</v>
      </c>
      <c r="F6" s="31">
        <f t="shared" si="3"/>
        <v>0</v>
      </c>
      <c r="G6" s="31">
        <f t="shared" si="3"/>
        <v>0</v>
      </c>
      <c r="H6" s="31" t="str">
        <f t="shared" si="3"/>
        <v>福島県　昭和村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98.88</v>
      </c>
      <c r="P6" s="32">
        <f t="shared" si="3"/>
        <v>3790</v>
      </c>
      <c r="Q6" s="32">
        <f t="shared" si="3"/>
        <v>1347</v>
      </c>
      <c r="R6" s="32">
        <f t="shared" si="3"/>
        <v>209.46</v>
      </c>
      <c r="S6" s="32">
        <f t="shared" si="3"/>
        <v>6.43</v>
      </c>
      <c r="T6" s="32">
        <f t="shared" si="3"/>
        <v>1319</v>
      </c>
      <c r="U6" s="32">
        <f t="shared" si="3"/>
        <v>6.49</v>
      </c>
      <c r="V6" s="32">
        <f t="shared" si="3"/>
        <v>203.24</v>
      </c>
      <c r="W6" s="33">
        <f>IF(W7="",NA(),W7)</f>
        <v>93.29</v>
      </c>
      <c r="X6" s="33">
        <f t="shared" ref="X6:AF6" si="4">IF(X7="",NA(),X7)</f>
        <v>69.62</v>
      </c>
      <c r="Y6" s="33">
        <f t="shared" si="4"/>
        <v>76.06</v>
      </c>
      <c r="Z6" s="33">
        <f t="shared" si="4"/>
        <v>92.38</v>
      </c>
      <c r="AA6" s="33">
        <f t="shared" si="4"/>
        <v>69.38</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1442.7</v>
      </c>
      <c r="BE6" s="33">
        <f t="shared" ref="BE6:BM6" si="7">IF(BE7="",NA(),BE7)</f>
        <v>1326.71</v>
      </c>
      <c r="BF6" s="33">
        <f t="shared" si="7"/>
        <v>1193.3800000000001</v>
      </c>
      <c r="BG6" s="33">
        <f t="shared" si="7"/>
        <v>1052.8800000000001</v>
      </c>
      <c r="BH6" s="33">
        <f t="shared" si="7"/>
        <v>959.43</v>
      </c>
      <c r="BI6" s="33">
        <f t="shared" si="7"/>
        <v>1442.51</v>
      </c>
      <c r="BJ6" s="33">
        <f t="shared" si="7"/>
        <v>1496.15</v>
      </c>
      <c r="BK6" s="33">
        <f t="shared" si="7"/>
        <v>1462.56</v>
      </c>
      <c r="BL6" s="33">
        <f t="shared" si="7"/>
        <v>1486.62</v>
      </c>
      <c r="BM6" s="33">
        <f t="shared" si="7"/>
        <v>1510.14</v>
      </c>
      <c r="BN6" s="32" t="str">
        <f>IF(BN7="","",IF(BN7="-","【-】","【"&amp;SUBSTITUTE(TEXT(BN7,"#,##0.00"),"-","△")&amp;"】"))</f>
        <v>【1,242.90】</v>
      </c>
      <c r="BO6" s="33">
        <f>IF(BO7="",NA(),BO7)</f>
        <v>30.82</v>
      </c>
      <c r="BP6" s="33">
        <f t="shared" ref="BP6:BX6" si="8">IF(BP7="",NA(),BP7)</f>
        <v>33.26</v>
      </c>
      <c r="BQ6" s="33">
        <f t="shared" si="8"/>
        <v>34.270000000000003</v>
      </c>
      <c r="BR6" s="33">
        <f t="shared" si="8"/>
        <v>36.840000000000003</v>
      </c>
      <c r="BS6" s="33">
        <f t="shared" si="8"/>
        <v>37.61</v>
      </c>
      <c r="BT6" s="33">
        <f t="shared" si="8"/>
        <v>33.299999999999997</v>
      </c>
      <c r="BU6" s="33">
        <f t="shared" si="8"/>
        <v>33.01</v>
      </c>
      <c r="BV6" s="33">
        <f t="shared" si="8"/>
        <v>32.39</v>
      </c>
      <c r="BW6" s="33">
        <f t="shared" si="8"/>
        <v>24.39</v>
      </c>
      <c r="BX6" s="33">
        <f t="shared" si="8"/>
        <v>22.67</v>
      </c>
      <c r="BY6" s="32" t="str">
        <f>IF(BY7="","",IF(BY7="-","【-】","【"&amp;SUBSTITUTE(TEXT(BY7,"#,##0.00"),"-","△")&amp;"】"))</f>
        <v>【33.35】</v>
      </c>
      <c r="BZ6" s="33">
        <f>IF(BZ7="",NA(),BZ7)</f>
        <v>963.71</v>
      </c>
      <c r="CA6" s="33">
        <f t="shared" ref="CA6:CI6" si="9">IF(CA7="",NA(),CA7)</f>
        <v>708.23</v>
      </c>
      <c r="CB6" s="33">
        <f t="shared" si="9"/>
        <v>659.09</v>
      </c>
      <c r="CC6" s="33">
        <f t="shared" si="9"/>
        <v>663.14</v>
      </c>
      <c r="CD6" s="33">
        <f t="shared" si="9"/>
        <v>647.78</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30.12</v>
      </c>
      <c r="CL6" s="33">
        <f t="shared" ref="CL6:CT6" si="10">IF(CL7="",NA(),CL7)</f>
        <v>41.12</v>
      </c>
      <c r="CM6" s="33">
        <f t="shared" si="10"/>
        <v>42.35</v>
      </c>
      <c r="CN6" s="33">
        <f t="shared" si="10"/>
        <v>47.43</v>
      </c>
      <c r="CO6" s="33">
        <f t="shared" si="10"/>
        <v>40.53</v>
      </c>
      <c r="CP6" s="33">
        <f t="shared" si="10"/>
        <v>50.66</v>
      </c>
      <c r="CQ6" s="33">
        <f t="shared" si="10"/>
        <v>51.11</v>
      </c>
      <c r="CR6" s="33">
        <f t="shared" si="10"/>
        <v>50.49</v>
      </c>
      <c r="CS6" s="33">
        <f t="shared" si="10"/>
        <v>48.36</v>
      </c>
      <c r="CT6" s="33">
        <f t="shared" si="10"/>
        <v>48.7</v>
      </c>
      <c r="CU6" s="32" t="str">
        <f>IF(CU7="","",IF(CU7="-","【-】","【"&amp;SUBSTITUTE(TEXT(CU7,"#,##0.00"),"-","△")&amp;"】"))</f>
        <v>【57.58】</v>
      </c>
      <c r="CV6" s="33">
        <f>IF(CV7="",NA(),CV7)</f>
        <v>73.650000000000006</v>
      </c>
      <c r="CW6" s="33">
        <f t="shared" ref="CW6:DE6" si="11">IF(CW7="",NA(),CW7)</f>
        <v>66.34</v>
      </c>
      <c r="CX6" s="33">
        <f t="shared" si="11"/>
        <v>67.069999999999993</v>
      </c>
      <c r="CY6" s="33">
        <f t="shared" si="11"/>
        <v>56.93</v>
      </c>
      <c r="CZ6" s="33">
        <f t="shared" si="11"/>
        <v>66.22</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74462</v>
      </c>
      <c r="D7" s="35">
        <v>47</v>
      </c>
      <c r="E7" s="35">
        <v>1</v>
      </c>
      <c r="F7" s="35">
        <v>0</v>
      </c>
      <c r="G7" s="35">
        <v>0</v>
      </c>
      <c r="H7" s="35" t="s">
        <v>93</v>
      </c>
      <c r="I7" s="35" t="s">
        <v>94</v>
      </c>
      <c r="J7" s="35" t="s">
        <v>95</v>
      </c>
      <c r="K7" s="35" t="s">
        <v>96</v>
      </c>
      <c r="L7" s="35" t="s">
        <v>97</v>
      </c>
      <c r="M7" s="36" t="s">
        <v>98</v>
      </c>
      <c r="N7" s="36" t="s">
        <v>99</v>
      </c>
      <c r="O7" s="36">
        <v>98.88</v>
      </c>
      <c r="P7" s="36">
        <v>3790</v>
      </c>
      <c r="Q7" s="36">
        <v>1347</v>
      </c>
      <c r="R7" s="36">
        <v>209.46</v>
      </c>
      <c r="S7" s="36">
        <v>6.43</v>
      </c>
      <c r="T7" s="36">
        <v>1319</v>
      </c>
      <c r="U7" s="36">
        <v>6.49</v>
      </c>
      <c r="V7" s="36">
        <v>203.24</v>
      </c>
      <c r="W7" s="36">
        <v>93.29</v>
      </c>
      <c r="X7" s="36">
        <v>69.62</v>
      </c>
      <c r="Y7" s="36">
        <v>76.06</v>
      </c>
      <c r="Z7" s="36">
        <v>92.38</v>
      </c>
      <c r="AA7" s="36">
        <v>69.38</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1442.7</v>
      </c>
      <c r="BE7" s="36">
        <v>1326.71</v>
      </c>
      <c r="BF7" s="36">
        <v>1193.3800000000001</v>
      </c>
      <c r="BG7" s="36">
        <v>1052.8800000000001</v>
      </c>
      <c r="BH7" s="36">
        <v>959.43</v>
      </c>
      <c r="BI7" s="36">
        <v>1442.51</v>
      </c>
      <c r="BJ7" s="36">
        <v>1496.15</v>
      </c>
      <c r="BK7" s="36">
        <v>1462.56</v>
      </c>
      <c r="BL7" s="36">
        <v>1486.62</v>
      </c>
      <c r="BM7" s="36">
        <v>1510.14</v>
      </c>
      <c r="BN7" s="36">
        <v>1242.9000000000001</v>
      </c>
      <c r="BO7" s="36">
        <v>30.82</v>
      </c>
      <c r="BP7" s="36">
        <v>33.26</v>
      </c>
      <c r="BQ7" s="36">
        <v>34.270000000000003</v>
      </c>
      <c r="BR7" s="36">
        <v>36.840000000000003</v>
      </c>
      <c r="BS7" s="36">
        <v>37.61</v>
      </c>
      <c r="BT7" s="36">
        <v>33.299999999999997</v>
      </c>
      <c r="BU7" s="36">
        <v>33.01</v>
      </c>
      <c r="BV7" s="36">
        <v>32.39</v>
      </c>
      <c r="BW7" s="36">
        <v>24.39</v>
      </c>
      <c r="BX7" s="36">
        <v>22.67</v>
      </c>
      <c r="BY7" s="36">
        <v>33.35</v>
      </c>
      <c r="BZ7" s="36">
        <v>963.71</v>
      </c>
      <c r="CA7" s="36">
        <v>708.23</v>
      </c>
      <c r="CB7" s="36">
        <v>659.09</v>
      </c>
      <c r="CC7" s="36">
        <v>663.14</v>
      </c>
      <c r="CD7" s="36">
        <v>647.78</v>
      </c>
      <c r="CE7" s="36">
        <v>526.57000000000005</v>
      </c>
      <c r="CF7" s="36">
        <v>523.08000000000004</v>
      </c>
      <c r="CG7" s="36">
        <v>530.83000000000004</v>
      </c>
      <c r="CH7" s="36">
        <v>734.18</v>
      </c>
      <c r="CI7" s="36">
        <v>789.62</v>
      </c>
      <c r="CJ7" s="36">
        <v>524.69000000000005</v>
      </c>
      <c r="CK7" s="36">
        <v>30.12</v>
      </c>
      <c r="CL7" s="36">
        <v>41.12</v>
      </c>
      <c r="CM7" s="36">
        <v>42.35</v>
      </c>
      <c r="CN7" s="36">
        <v>47.43</v>
      </c>
      <c r="CO7" s="36">
        <v>40.53</v>
      </c>
      <c r="CP7" s="36">
        <v>50.66</v>
      </c>
      <c r="CQ7" s="36">
        <v>51.11</v>
      </c>
      <c r="CR7" s="36">
        <v>50.49</v>
      </c>
      <c r="CS7" s="36">
        <v>48.36</v>
      </c>
      <c r="CT7" s="36">
        <v>48.7</v>
      </c>
      <c r="CU7" s="36">
        <v>57.58</v>
      </c>
      <c r="CV7" s="36">
        <v>73.650000000000006</v>
      </c>
      <c r="CW7" s="36">
        <v>66.34</v>
      </c>
      <c r="CX7" s="36">
        <v>67.069999999999993</v>
      </c>
      <c r="CY7" s="36">
        <v>56.93</v>
      </c>
      <c r="CZ7" s="36">
        <v>66.22</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2016-12-02T02:16:30Z</dcterms:created>
  <dcterms:modified xsi:type="dcterms:W3CDTF">2017-02-27T08:07:04Z</dcterms:modified>
  <cp:category/>
</cp:coreProperties>
</file>