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sui-hdd\総務係\A下水道課庶務-1　庶務一般\H29.01.25　公営企業に係る「経営比較分析表」の分析等について（依頼）\修正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<sst xmlns="http://schemas.openxmlformats.org/spreadsheetml/2006/main" count="221" uniqueCount="111">
  <si>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</si>
  <si>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</si>
  <si>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</si>
  <si>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</si>
  <si>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</si>
  <si>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</si>
  <si>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</si>
  <si>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</si>
  <si>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</si>
  <si>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</si>
  <si>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</si>
  <si>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</si>
  <si>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</si>
  <si>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</si>
  <si>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</si>
  <si>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</si>
  <si>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</si>
  <si>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</si>
  <si>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</si>
  <si>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</si>
  <si>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</si>
  <si>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</si>
  <si>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</si>
  <si>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</si>
  <si>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</si>
  <si>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</si>
  <si>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</si>
  <si>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</si>
  <si>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</si>
  <si>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</si>
  <si>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</si>
  <si>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</si>
  <si>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</si>
  <si>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</si>
  <si>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</si>
  <si>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</si>
  <si>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</si>
  <si>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</si>
  <si>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</si>
  <si>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</si>
  <si>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</si>
  <si>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</si>
  <si>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</si>
  <si>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</si>
  <si>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</si>
  <si>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</si>
  <si>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</si>
  <si>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</si>
  <si>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</si>
  <si>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</si>
  <si>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</si>
  <si>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</si>
  <si>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</si>
  <si>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</si>
  <si>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</si>
  <si>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</si>
  <si>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</si>
  <si>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</si>
  <si>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</si>
  <si>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</si>
  <si>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</si>
  <si>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</si>
  <si>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</si>
  <si>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</si>
  <si>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</si>
  <si>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</si>
  <si>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</si>
  <si>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</si>
  <si>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</si>
  <si>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</si>
  <si>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</si>
  <si>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</si>
  <si>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</si>
  <si>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</si>
  <si>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</si>
  <si>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</si>
  <si>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</si>
  <si>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</si>
  <si>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</si>
  <si>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</si>
  <si>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</si>
  <si>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</si>
  <si>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</si>
  <si>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</si>
  <si>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</si>
  <si>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</si>
  <si>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</si>
  <si>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</si>
  <si>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</si>
  <si>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</si>
  <si>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</si>
  <si>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</si>
  <si>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</si>
  <si>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</si>
  <si>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</si>
  <si>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</si>
  <si>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</si>
  <si>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</si>
  <si>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</si>
  <si>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</si>
  <si>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</si>
  <si>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</si>
  <si>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</si>
  <si>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</si>
  <si>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</si>
  <si>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</si>
  <si>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</si>
  <si>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</si>
  <si>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地方公営企業法の財務規定の適用など経営健全化に向けた取組を進める必要があります。
</t>
    <rPh sb="221" eb="228">
      <t>チ</t>
    </rPh>
    <phoneticPr fontId="4"/>
  </si>
  <si>
    <t>　平成15年度に供用開始し13年を経過しており、施設、設備の老朽化等による更新費用が増嵩してます。
　管渠については、法定耐用年数である50年を経過している箇所はありません。</t>
    <rPh sb="1" eb="3">
      <t>ヘイセイ</t>
    </rPh>
    <rPh sb="15" eb="16">
      <t>ネン</t>
    </rPh>
    <rPh sb="17" eb="19">
      <t>ケイカ</t>
    </rPh>
    <rPh sb="59" eb="61">
      <t>ホウテイ</t>
    </rPh>
    <phoneticPr fontId="4"/>
  </si>
  <si>
    <t>　本市の小規模集合排水施設は整備済みの喜多方地区の大沢入処理区１施設のみで、現在、建設中の施設及び新たな整備計画はありません。
　使用料収入については、処理区域内人口そのものが少なく、また、人口減少に伴う料金収入の減少が予想されることから、収支均衡を図ることが困難な状況にあります。
　このことから、主に地方債償還元金と人口減少の影響により、①収益的収支比率は50％台となっており、⑤経費回収率及び⑦施設利用率は減少傾向、⑥汚水処理原価は増加傾向となっていますが、全体的には概ね類似団体と同じ水準となっております。</t>
    <rPh sb="25" eb="28">
      <t>オオサワイリ</t>
    </rPh>
    <rPh sb="32" eb="34">
      <t>シセツ</t>
    </rPh>
    <rPh sb="76" eb="78">
      <t>ショリ</t>
    </rPh>
    <rPh sb="78" eb="80">
      <t>クイキ</t>
    </rPh>
    <rPh sb="80" eb="81">
      <t>ナイ</t>
    </rPh>
    <rPh sb="88" eb="89">
      <t>スク</t>
    </rPh>
    <rPh sb="95" eb="97">
      <t>ジンコウ</t>
    </rPh>
    <rPh sb="110" eb="112">
      <t>ヨソウ</t>
    </rPh>
    <rPh sb="183" eb="184">
      <t>ダイ</t>
    </rPh>
    <rPh sb="197" eb="198">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</si>
</sst>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041144"/>
        <c:axId val="16967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0.51</c:v>
                </c:pt>
              </c:numCache>
            </c:numRef>
          </c:val>
          <c:smooth val="0"/>
        </c:ser>
        <c:dLbls>
          <c:showLegendKey val="0"/>
          <c:showVal val="0"/>
          <c:showCatName val="0"/>
          <c:showSerName val="0"/>
          <c:showPercent val="0"/>
          <c:showBubbleSize val="0"/>
        </c:dLbls>
        <c:marker val="1"/>
        <c:smooth val="0"/>
        <c:axId val="170041144"/>
        <c:axId val="169677208"/>
      </c:lineChart>
      <c:dateAx>
        <c:axId val="170041144"/>
        <c:scaling>
          <c:orientation val="minMax"/>
        </c:scaling>
        <c:delete val="1"/>
        <c:axPos val="b"/>
        <c:numFmt formatCode="ge" sourceLinked="1"/>
        <c:majorTickMark val="none"/>
        <c:minorTickMark val="none"/>
        <c:tickLblPos val="none"/>
        <c:crossAx val="169677208"/>
        <c:crosses val="autoZero"/>
        <c:auto val="1"/>
        <c:lblOffset val="100"/>
        <c:baseTimeUnit val="years"/>
      </c:dateAx>
      <c:valAx>
        <c:axId val="16967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4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64.290000000000006</c:v>
                </c:pt>
                <c:pt idx="1">
                  <c:v>78.569999999999993</c:v>
                </c:pt>
                <c:pt idx="2">
                  <c:v>85.71</c:v>
                </c:pt>
                <c:pt idx="3">
                  <c:v>71.430000000000007</c:v>
                </c:pt>
                <c:pt idx="4">
                  <c:v>64.290000000000006</c:v>
                </c:pt>
              </c:numCache>
            </c:numRef>
          </c:val>
        </c:ser>
        <c:dLbls>
          <c:showLegendKey val="0"/>
          <c:showVal val="0"/>
          <c:showCatName val="0"/>
          <c:showSerName val="0"/>
          <c:showPercent val="0"/>
          <c:showBubbleSize val="0"/>
        </c:dLbls>
        <c:gapWidth val="150"/>
        <c:axId val="171234168"/>
        <c:axId val="17123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40.96</c:v>
                </c:pt>
              </c:numCache>
            </c:numRef>
          </c:val>
          <c:smooth val="0"/>
        </c:ser>
        <c:dLbls>
          <c:showLegendKey val="0"/>
          <c:showVal val="0"/>
          <c:showCatName val="0"/>
          <c:showSerName val="0"/>
          <c:showPercent val="0"/>
          <c:showBubbleSize val="0"/>
        </c:dLbls>
        <c:marker val="1"/>
        <c:smooth val="0"/>
        <c:axId val="171234168"/>
        <c:axId val="171234560"/>
      </c:lineChart>
      <c:dateAx>
        <c:axId val="171234168"/>
        <c:scaling>
          <c:orientation val="minMax"/>
        </c:scaling>
        <c:delete val="1"/>
        <c:axPos val="b"/>
        <c:numFmt formatCode="ge" sourceLinked="1"/>
        <c:majorTickMark val="none"/>
        <c:minorTickMark val="none"/>
        <c:tickLblPos val="none"/>
        <c:crossAx val="171234560"/>
        <c:crosses val="autoZero"/>
        <c:auto val="1"/>
        <c:lblOffset val="100"/>
        <c:baseTimeUnit val="years"/>
      </c:dateAx>
      <c:valAx>
        <c:axId val="1712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3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71235736"/>
        <c:axId val="1712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90.64</c:v>
                </c:pt>
              </c:numCache>
            </c:numRef>
          </c:val>
          <c:smooth val="0"/>
        </c:ser>
        <c:dLbls>
          <c:showLegendKey val="0"/>
          <c:showVal val="0"/>
          <c:showCatName val="0"/>
          <c:showSerName val="0"/>
          <c:showPercent val="0"/>
          <c:showBubbleSize val="0"/>
        </c:dLbls>
        <c:marker val="1"/>
        <c:smooth val="0"/>
        <c:axId val="171235736"/>
        <c:axId val="171236128"/>
      </c:lineChart>
      <c:dateAx>
        <c:axId val="171235736"/>
        <c:scaling>
          <c:orientation val="minMax"/>
        </c:scaling>
        <c:delete val="1"/>
        <c:axPos val="b"/>
        <c:numFmt formatCode="ge" sourceLinked="1"/>
        <c:majorTickMark val="none"/>
        <c:minorTickMark val="none"/>
        <c:tickLblPos val="none"/>
        <c:crossAx val="171236128"/>
        <c:crosses val="autoZero"/>
        <c:auto val="1"/>
        <c:lblOffset val="100"/>
        <c:baseTimeUnit val="years"/>
      </c:dateAx>
      <c:valAx>
        <c:axId val="1712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3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47</c:v>
                </c:pt>
                <c:pt idx="1">
                  <c:v>53.99</c:v>
                </c:pt>
                <c:pt idx="2">
                  <c:v>55.94</c:v>
                </c:pt>
                <c:pt idx="3">
                  <c:v>54.77</c:v>
                </c:pt>
                <c:pt idx="4">
                  <c:v>54.32</c:v>
                </c:pt>
              </c:numCache>
            </c:numRef>
          </c:val>
        </c:ser>
        <c:dLbls>
          <c:showLegendKey val="0"/>
          <c:showVal val="0"/>
          <c:showCatName val="0"/>
          <c:showSerName val="0"/>
          <c:showPercent val="0"/>
          <c:showBubbleSize val="0"/>
        </c:dLbls>
        <c:gapWidth val="150"/>
        <c:axId val="170093592"/>
        <c:axId val="1706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093592"/>
        <c:axId val="170668384"/>
      </c:lineChart>
      <c:dateAx>
        <c:axId val="170093592"/>
        <c:scaling>
          <c:orientation val="minMax"/>
        </c:scaling>
        <c:delete val="1"/>
        <c:axPos val="b"/>
        <c:numFmt formatCode="ge" sourceLinked="1"/>
        <c:majorTickMark val="none"/>
        <c:minorTickMark val="none"/>
        <c:tickLblPos val="none"/>
        <c:crossAx val="170668384"/>
        <c:crosses val="autoZero"/>
        <c:auto val="1"/>
        <c:lblOffset val="100"/>
        <c:baseTimeUnit val="years"/>
      </c:dateAx>
      <c:valAx>
        <c:axId val="1706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9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646040"/>
        <c:axId val="17064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646040"/>
        <c:axId val="170643832"/>
      </c:lineChart>
      <c:dateAx>
        <c:axId val="170646040"/>
        <c:scaling>
          <c:orientation val="minMax"/>
        </c:scaling>
        <c:delete val="1"/>
        <c:axPos val="b"/>
        <c:numFmt formatCode="ge" sourceLinked="1"/>
        <c:majorTickMark val="none"/>
        <c:minorTickMark val="none"/>
        <c:tickLblPos val="none"/>
        <c:crossAx val="170643832"/>
        <c:crosses val="autoZero"/>
        <c:auto val="1"/>
        <c:lblOffset val="100"/>
        <c:baseTimeUnit val="years"/>
      </c:dateAx>
      <c:valAx>
        <c:axId val="17064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4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628136"/>
        <c:axId val="17081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628136"/>
        <c:axId val="170816712"/>
      </c:lineChart>
      <c:dateAx>
        <c:axId val="170628136"/>
        <c:scaling>
          <c:orientation val="minMax"/>
        </c:scaling>
        <c:delete val="1"/>
        <c:axPos val="b"/>
        <c:numFmt formatCode="ge" sourceLinked="1"/>
        <c:majorTickMark val="none"/>
        <c:minorTickMark val="none"/>
        <c:tickLblPos val="none"/>
        <c:crossAx val="170816712"/>
        <c:crosses val="autoZero"/>
        <c:auto val="1"/>
        <c:lblOffset val="100"/>
        <c:baseTimeUnit val="years"/>
      </c:dateAx>
      <c:valAx>
        <c:axId val="1708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2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821520"/>
        <c:axId val="17082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821520"/>
        <c:axId val="170821912"/>
      </c:lineChart>
      <c:dateAx>
        <c:axId val="170821520"/>
        <c:scaling>
          <c:orientation val="minMax"/>
        </c:scaling>
        <c:delete val="1"/>
        <c:axPos val="b"/>
        <c:numFmt formatCode="ge" sourceLinked="1"/>
        <c:majorTickMark val="none"/>
        <c:minorTickMark val="none"/>
        <c:tickLblPos val="none"/>
        <c:crossAx val="170821912"/>
        <c:crosses val="autoZero"/>
        <c:auto val="1"/>
        <c:lblOffset val="100"/>
        <c:baseTimeUnit val="years"/>
      </c:dateAx>
      <c:valAx>
        <c:axId val="17082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2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906496"/>
        <c:axId val="17090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906496"/>
        <c:axId val="170906888"/>
      </c:lineChart>
      <c:dateAx>
        <c:axId val="170906496"/>
        <c:scaling>
          <c:orientation val="minMax"/>
        </c:scaling>
        <c:delete val="1"/>
        <c:axPos val="b"/>
        <c:numFmt formatCode="ge" sourceLinked="1"/>
        <c:majorTickMark val="none"/>
        <c:minorTickMark val="none"/>
        <c:tickLblPos val="none"/>
        <c:crossAx val="170906888"/>
        <c:crosses val="autoZero"/>
        <c:auto val="1"/>
        <c:lblOffset val="100"/>
        <c:baseTimeUnit val="years"/>
      </c:dateAx>
      <c:valAx>
        <c:axId val="1709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2889.12</c:v>
                </c:pt>
                <c:pt idx="1">
                  <c:v>2687.69</c:v>
                </c:pt>
                <c:pt idx="2">
                  <c:v>2418.73</c:v>
                </c:pt>
                <c:pt idx="3">
                  <c:v>2379</c:v>
                </c:pt>
                <c:pt idx="4">
                  <c:v>2400.8000000000002</c:v>
                </c:pt>
              </c:numCache>
            </c:numRef>
          </c:val>
        </c:ser>
        <c:dLbls>
          <c:showLegendKey val="0"/>
          <c:showVal val="0"/>
          <c:showCatName val="0"/>
          <c:showSerName val="0"/>
          <c:showPercent val="0"/>
          <c:showBubbleSize val="0"/>
        </c:dLbls>
        <c:gapWidth val="150"/>
        <c:axId val="170821128"/>
        <c:axId val="1708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3188.44</c:v>
                </c:pt>
              </c:numCache>
            </c:numRef>
          </c:val>
          <c:smooth val="0"/>
        </c:ser>
        <c:dLbls>
          <c:showLegendKey val="0"/>
          <c:showVal val="0"/>
          <c:showCatName val="0"/>
          <c:showSerName val="0"/>
          <c:showPercent val="0"/>
          <c:showBubbleSize val="0"/>
        </c:dLbls>
        <c:marker val="1"/>
        <c:smooth val="0"/>
        <c:axId val="170821128"/>
        <c:axId val="170820736"/>
      </c:lineChart>
      <c:dateAx>
        <c:axId val="170821128"/>
        <c:scaling>
          <c:orientation val="minMax"/>
        </c:scaling>
        <c:delete val="1"/>
        <c:axPos val="b"/>
        <c:numFmt formatCode="ge" sourceLinked="1"/>
        <c:majorTickMark val="none"/>
        <c:minorTickMark val="none"/>
        <c:tickLblPos val="none"/>
        <c:crossAx val="170820736"/>
        <c:crosses val="autoZero"/>
        <c:auto val="1"/>
        <c:lblOffset val="100"/>
        <c:baseTimeUnit val="years"/>
      </c:dateAx>
      <c:valAx>
        <c:axId val="1708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2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24.04</c:v>
                </c:pt>
                <c:pt idx="1">
                  <c:v>31.76</c:v>
                </c:pt>
                <c:pt idx="2">
                  <c:v>35.96</c:v>
                </c:pt>
                <c:pt idx="3">
                  <c:v>33.96</c:v>
                </c:pt>
                <c:pt idx="4">
                  <c:v>32.75</c:v>
                </c:pt>
              </c:numCache>
            </c:numRef>
          </c:val>
        </c:ser>
        <c:dLbls>
          <c:showLegendKey val="0"/>
          <c:showVal val="0"/>
          <c:showCatName val="0"/>
          <c:showSerName val="0"/>
          <c:showPercent val="0"/>
          <c:showBubbleSize val="0"/>
        </c:dLbls>
        <c:gapWidth val="150"/>
        <c:axId val="170908064"/>
        <c:axId val="17090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26.47</c:v>
                </c:pt>
              </c:numCache>
            </c:numRef>
          </c:val>
          <c:smooth val="0"/>
        </c:ser>
        <c:dLbls>
          <c:showLegendKey val="0"/>
          <c:showVal val="0"/>
          <c:showCatName val="0"/>
          <c:showSerName val="0"/>
          <c:showPercent val="0"/>
          <c:showBubbleSize val="0"/>
        </c:dLbls>
        <c:marker val="1"/>
        <c:smooth val="0"/>
        <c:axId val="170908064"/>
        <c:axId val="170908456"/>
      </c:lineChart>
      <c:dateAx>
        <c:axId val="170908064"/>
        <c:scaling>
          <c:orientation val="minMax"/>
        </c:scaling>
        <c:delete val="1"/>
        <c:axPos val="b"/>
        <c:numFmt formatCode="ge" sourceLinked="1"/>
        <c:majorTickMark val="none"/>
        <c:minorTickMark val="none"/>
        <c:tickLblPos val="none"/>
        <c:crossAx val="170908456"/>
        <c:crosses val="autoZero"/>
        <c:auto val="1"/>
        <c:lblOffset val="100"/>
        <c:baseTimeUnit val="years"/>
      </c:dateAx>
      <c:valAx>
        <c:axId val="17090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698.75</c:v>
                </c:pt>
                <c:pt idx="1">
                  <c:v>530.22</c:v>
                </c:pt>
                <c:pt idx="2">
                  <c:v>472.7</c:v>
                </c:pt>
                <c:pt idx="3">
                  <c:v>504.71</c:v>
                </c:pt>
                <c:pt idx="4">
                  <c:v>521.34</c:v>
                </c:pt>
              </c:numCache>
            </c:numRef>
          </c:val>
        </c:ser>
        <c:dLbls>
          <c:showLegendKey val="0"/>
          <c:showVal val="0"/>
          <c:showCatName val="0"/>
          <c:showSerName val="0"/>
          <c:showPercent val="0"/>
          <c:showBubbleSize val="0"/>
        </c:dLbls>
        <c:gapWidth val="150"/>
        <c:axId val="170909632"/>
        <c:axId val="1712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688.46</c:v>
                </c:pt>
              </c:numCache>
            </c:numRef>
          </c:val>
          <c:smooth val="0"/>
        </c:ser>
        <c:dLbls>
          <c:showLegendKey val="0"/>
          <c:showVal val="0"/>
          <c:showCatName val="0"/>
          <c:showSerName val="0"/>
          <c:showPercent val="0"/>
          <c:showBubbleSize val="0"/>
        </c:dLbls>
        <c:marker val="1"/>
        <c:smooth val="0"/>
        <c:axId val="170909632"/>
        <c:axId val="171232992"/>
      </c:lineChart>
      <c:dateAx>
        <c:axId val="170909632"/>
        <c:scaling>
          <c:orientation val="minMax"/>
        </c:scaling>
        <c:delete val="1"/>
        <c:axPos val="b"/>
        <c:numFmt formatCode="ge" sourceLinked="1"/>
        <c:majorTickMark val="none"/>
        <c:minorTickMark val="none"/>
        <c:tickLblPos val="none"/>
        <c:crossAx val="171232992"/>
        <c:crosses val="autoZero"/>
        <c:auto val="1"/>
        <c:lblOffset val="100"/>
        <c:baseTimeUnit val="years"/>
      </c:dateAx>
      <c:valAx>
        <c:axId val="1712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32" zoomScaleNormal="100" workbookViewId="0">
      <selection activeCell="BK29" sqref="BK2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I3</v>
      </c>
      <c r="X8" s="70"/>
      <c r="Y8" s="70"/>
      <c r="Z8" s="70"/>
      <c r="AA8" s="70"/>
      <c r="AB8" s="70"/>
      <c r="AC8" s="70"/>
      <c r="AD8" s="3"/>
      <c r="AE8" s="3"/>
      <c r="AF8" s="3"/>
      <c r="AG8" s="3"/>
      <c r="AH8" s="3"/>
      <c r="AI8" s="3"/>
      <c r="AJ8" s="3"/>
      <c r="AK8" s="3"/>
      <c r="AL8" s="64">
        <f>データ!R6</f>
        <v>50141</v>
      </c>
      <c r="AM8" s="64"/>
      <c r="AN8" s="64"/>
      <c r="AO8" s="64"/>
      <c r="AP8" s="64"/>
      <c r="AQ8" s="64"/>
      <c r="AR8" s="64"/>
      <c r="AS8" s="64"/>
      <c r="AT8" s="63">
        <f>データ!S6</f>
        <v>554.63</v>
      </c>
      <c r="AU8" s="63"/>
      <c r="AV8" s="63"/>
      <c r="AW8" s="63"/>
      <c r="AX8" s="63"/>
      <c r="AY8" s="63"/>
      <c r="AZ8" s="63"/>
      <c r="BA8" s="63"/>
      <c r="BB8" s="63">
        <f>データ!T6</f>
        <v>90.4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0.06</v>
      </c>
      <c r="Q10" s="63"/>
      <c r="R10" s="63"/>
      <c r="S10" s="63"/>
      <c r="T10" s="63"/>
      <c r="U10" s="63"/>
      <c r="V10" s="63"/>
      <c r="W10" s="63">
        <f>データ!P6</f>
        <v>67.260000000000005</v>
      </c>
      <c r="X10" s="63"/>
      <c r="Y10" s="63"/>
      <c r="Z10" s="63"/>
      <c r="AA10" s="63"/>
      <c r="AB10" s="63"/>
      <c r="AC10" s="63"/>
      <c r="AD10" s="64">
        <f>データ!Q6</f>
        <v>3321</v>
      </c>
      <c r="AE10" s="64"/>
      <c r="AF10" s="64"/>
      <c r="AG10" s="64"/>
      <c r="AH10" s="64"/>
      <c r="AI10" s="64"/>
      <c r="AJ10" s="64"/>
      <c r="AK10" s="2"/>
      <c r="AL10" s="64">
        <f>データ!U6</f>
        <v>32</v>
      </c>
      <c r="AM10" s="64"/>
      <c r="AN10" s="64"/>
      <c r="AO10" s="64"/>
      <c r="AP10" s="64"/>
      <c r="AQ10" s="64"/>
      <c r="AR10" s="64"/>
      <c r="AS10" s="64"/>
      <c r="AT10" s="63">
        <f>データ!V6</f>
        <v>0.01</v>
      </c>
      <c r="AU10" s="63"/>
      <c r="AV10" s="63"/>
      <c r="AW10" s="63"/>
      <c r="AX10" s="63"/>
      <c r="AY10" s="63"/>
      <c r="AZ10" s="63"/>
      <c r="BA10" s="63"/>
      <c r="BB10" s="63">
        <f>データ!W6</f>
        <v>3200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72087</v>
      </c>
      <c r="D6" s="31">
        <f t="shared" si="3"/>
        <v>47</v>
      </c>
      <c r="E6" s="31">
        <f t="shared" si="3"/>
        <v>17</v>
      </c>
      <c r="F6" s="31">
        <f t="shared" si="3"/>
        <v>9</v>
      </c>
      <c r="G6" s="31">
        <f t="shared" si="3"/>
        <v>0</v>
      </c>
      <c r="H6" s="31" t="str">
        <f t="shared" si="3"/>
        <v>福島県　喜多方市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0.06</v>
      </c>
      <c r="P6" s="32">
        <f t="shared" si="3"/>
        <v>67.260000000000005</v>
      </c>
      <c r="Q6" s="32">
        <f t="shared" si="3"/>
        <v>3321</v>
      </c>
      <c r="R6" s="32">
        <f t="shared" si="3"/>
        <v>50141</v>
      </c>
      <c r="S6" s="32">
        <f t="shared" si="3"/>
        <v>554.63</v>
      </c>
      <c r="T6" s="32">
        <f t="shared" si="3"/>
        <v>90.4</v>
      </c>
      <c r="U6" s="32">
        <f t="shared" si="3"/>
        <v>32</v>
      </c>
      <c r="V6" s="32">
        <f t="shared" si="3"/>
        <v>0.01</v>
      </c>
      <c r="W6" s="32">
        <f t="shared" si="3"/>
        <v>3200</v>
      </c>
      <c r="X6" s="33">
        <f>IF(X7="",NA(),X7)</f>
        <v>47</v>
      </c>
      <c r="Y6" s="33">
        <f t="shared" ref="Y6:AG6" si="4">IF(Y7="",NA(),Y7)</f>
        <v>53.99</v>
      </c>
      <c r="Z6" s="33">
        <f t="shared" si="4"/>
        <v>55.94</v>
      </c>
      <c r="AA6" s="33">
        <f t="shared" si="4"/>
        <v>54.77</v>
      </c>
      <c r="AB6" s="33">
        <f t="shared" si="4"/>
        <v>54.32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2889.12</v>
      </c>
      <c r="BF6" s="33">
        <f t="shared" ref="BF6:BN6" si="7">IF(BF7="",NA(),BF7)</f>
        <v>2687.69</v>
      </c>
      <c r="BG6" s="33">
        <f t="shared" si="7"/>
        <v>2418.73</v>
      </c>
      <c r="BH6" s="33">
        <f t="shared" si="7"/>
        <v>2379</v>
      </c>
      <c r="BI6" s="33">
        <f t="shared" si="7"/>
        <v>2400.8000000000002</v>
      </c>
      <c r="BJ6" s="33">
        <f t="shared" si="7"/>
        <v>2988.96</v>
      </c>
      <c r="BK6" s="33">
        <f t="shared" si="7"/>
        <v>3055.24</v>
      </c>
      <c r="BL6" s="33">
        <f t="shared" si="7"/>
        <v>2574.4699999999998</v>
      </c>
      <c r="BM6" s="33">
        <f t="shared" si="7"/>
        <v>2784</v>
      </c>
      <c r="BN6" s="33">
        <f t="shared" si="7"/>
        <v>3188.44</v>
      </c>
      <c r="BO6" s="32" t="str">
        <f>IF(BO7="","",IF(BO7="-","【-】","【"&amp;SUBSTITUTE(TEXT(BO7,"#,##0.00"),"-","△")&amp;"】"))</f>
        <v>【2,685.08】</v>
      </c>
      <c r="BP6" s="33">
        <f>IF(BP7="",NA(),BP7)</f>
        <v>24.04</v>
      </c>
      <c r="BQ6" s="33">
        <f t="shared" ref="BQ6:BY6" si="8">IF(BQ7="",NA(),BQ7)</f>
        <v>31.76</v>
      </c>
      <c r="BR6" s="33">
        <f t="shared" si="8"/>
        <v>35.96</v>
      </c>
      <c r="BS6" s="33">
        <f t="shared" si="8"/>
        <v>33.96</v>
      </c>
      <c r="BT6" s="33">
        <f t="shared" si="8"/>
        <v>32.75</v>
      </c>
      <c r="BU6" s="33">
        <f t="shared" si="8"/>
        <v>26.99</v>
      </c>
      <c r="BV6" s="33">
        <f t="shared" si="8"/>
        <v>29.25</v>
      </c>
      <c r="BW6" s="33">
        <f t="shared" si="8"/>
        <v>31.04</v>
      </c>
      <c r="BX6" s="33">
        <f t="shared" si="8"/>
        <v>29.21</v>
      </c>
      <c r="BY6" s="33">
        <f t="shared" si="8"/>
        <v>26.47</v>
      </c>
      <c r="BZ6" s="32" t="str">
        <f>IF(BZ7="","",IF(BZ7="-","【-】","【"&amp;SUBSTITUTE(TEXT(BZ7,"#,##0.00"),"-","△")&amp;"】"))</f>
        <v>【30.63】</v>
      </c>
      <c r="CA6" s="33">
        <f>IF(CA7="",NA(),CA7)</f>
        <v>698.75</v>
      </c>
      <c r="CB6" s="33">
        <f t="shared" ref="CB6:CJ6" si="9">IF(CB7="",NA(),CB7)</f>
        <v>530.22</v>
      </c>
      <c r="CC6" s="33">
        <f t="shared" si="9"/>
        <v>472.7</v>
      </c>
      <c r="CD6" s="33">
        <f t="shared" si="9"/>
        <v>504.71</v>
      </c>
      <c r="CE6" s="33">
        <f t="shared" si="9"/>
        <v>521.34</v>
      </c>
      <c r="CF6" s="33">
        <f t="shared" si="9"/>
        <v>663.6</v>
      </c>
      <c r="CG6" s="33">
        <f t="shared" si="9"/>
        <v>622.30999999999995</v>
      </c>
      <c r="CH6" s="33">
        <f t="shared" si="9"/>
        <v>589.39</v>
      </c>
      <c r="CI6" s="33">
        <f t="shared" si="9"/>
        <v>620.01</v>
      </c>
      <c r="CJ6" s="33">
        <f t="shared" si="9"/>
        <v>688.46</v>
      </c>
      <c r="CK6" s="32" t="str">
        <f>IF(CK7="","",IF(CK7="-","【-】","【"&amp;SUBSTITUTE(TEXT(CK7,"#,##0.00"),"-","△")&amp;"】"))</f>
        <v>【600.63】</v>
      </c>
      <c r="CL6" s="33">
        <f>IF(CL7="",NA(),CL7)</f>
        <v>64.290000000000006</v>
      </c>
      <c r="CM6" s="33">
        <f t="shared" ref="CM6:CU6" si="10">IF(CM7="",NA(),CM7)</f>
        <v>78.569999999999993</v>
      </c>
      <c r="CN6" s="33">
        <f t="shared" si="10"/>
        <v>85.71</v>
      </c>
      <c r="CO6" s="33">
        <f t="shared" si="10"/>
        <v>71.430000000000007</v>
      </c>
      <c r="CP6" s="33">
        <f t="shared" si="10"/>
        <v>64.290000000000006</v>
      </c>
      <c r="CQ6" s="33">
        <f t="shared" si="10"/>
        <v>38.97</v>
      </c>
      <c r="CR6" s="33">
        <f t="shared" si="10"/>
        <v>39.119999999999997</v>
      </c>
      <c r="CS6" s="33">
        <f t="shared" si="10"/>
        <v>41.24</v>
      </c>
      <c r="CT6" s="33">
        <f t="shared" si="10"/>
        <v>43.1</v>
      </c>
      <c r="CU6" s="33">
        <f t="shared" si="10"/>
        <v>40.96</v>
      </c>
      <c r="CV6" s="32" t="str">
        <f>IF(CV7="","",IF(CV7="-","【-】","【"&amp;SUBSTITUTE(TEXT(CV7,"#,##0.00"),"-","△")&amp;"】"))</f>
        <v>【36.67】</v>
      </c>
      <c r="CW6" s="33">
        <f>IF(CW7="",NA(),CW7)</f>
        <v>100</v>
      </c>
      <c r="CX6" s="33">
        <f t="shared" ref="CX6:DF6" si="11">IF(CX7="",NA(),CX7)</f>
        <v>100</v>
      </c>
      <c r="CY6" s="33">
        <f t="shared" si="11"/>
        <v>100</v>
      </c>
      <c r="CZ6" s="33">
        <f t="shared" si="11"/>
        <v>100</v>
      </c>
      <c r="DA6" s="33">
        <f t="shared" si="11"/>
        <v>100</v>
      </c>
      <c r="DB6" s="33">
        <f t="shared" si="11"/>
        <v>86.89</v>
      </c>
      <c r="DC6" s="33">
        <f t="shared" si="11"/>
        <v>87.79</v>
      </c>
      <c r="DD6" s="33">
        <f t="shared" si="11"/>
        <v>88.34</v>
      </c>
      <c r="DE6" s="33">
        <f t="shared" si="11"/>
        <v>88.02</v>
      </c>
      <c r="DF6" s="33">
        <f t="shared" si="11"/>
        <v>90.64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0.51</v>
      </c>
      <c r="EN6" s="32" t="str">
        <f>IF(EN7="","",IF(EN7="-","【-】","【"&amp;SUBSTITUTE(TEXT(EN7,"#,##0.00"),"-","△")&amp;"】"))</f>
        <v>【0.17】</v>
      </c>
    </row>
    <row r="7" spans="1:144" s="34" customFormat="1">
      <c r="A7" s="26"/>
      <c r="B7" s="35">
        <v>2015</v>
      </c>
      <c r="C7" s="35">
        <v>72087</v>
      </c>
      <c r="D7" s="35">
        <v>47</v>
      </c>
      <c r="E7" s="35">
        <v>17</v>
      </c>
      <c r="F7" s="35">
        <v>9</v>
      </c>
      <c r="G7" s="35">
        <v>0</v>
      </c>
      <c r="H7" s="35" t="s">
        <v>96</v>
      </c>
      <c r="I7" s="35" t="s">
        <v>97</v>
      </c>
      <c r="J7" s="35" t="s">
        <v>98</v>
      </c>
      <c r="K7" s="35" t="s">
        <v>99</v>
      </c>
      <c r="L7" s="35" t="s">
        <v>100</v>
      </c>
      <c r="M7" s="36" t="s">
        <v>101</v>
      </c>
      <c r="N7" s="36" t="s">
        <v>102</v>
      </c>
      <c r="O7" s="36">
        <v>0.06</v>
      </c>
      <c r="P7" s="36">
        <v>67.260000000000005</v>
      </c>
      <c r="Q7" s="36">
        <v>3321</v>
      </c>
      <c r="R7" s="36">
        <v>50141</v>
      </c>
      <c r="S7" s="36">
        <v>554.63</v>
      </c>
      <c r="T7" s="36">
        <v>90.4</v>
      </c>
      <c r="U7" s="36">
        <v>32</v>
      </c>
      <c r="V7" s="36">
        <v>0.01</v>
      </c>
      <c r="W7" s="36">
        <v>3200</v>
      </c>
      <c r="X7" s="36">
        <v>47</v>
      </c>
      <c r="Y7" s="36">
        <v>53.99</v>
      </c>
      <c r="Z7" s="36">
        <v>55.94</v>
      </c>
      <c r="AA7" s="36">
        <v>54.77</v>
      </c>
      <c r="AB7" s="36">
        <v>54.32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2889.12</v>
      </c>
      <c r="BF7" s="36">
        <v>2687.69</v>
      </c>
      <c r="BG7" s="36">
        <v>2418.73</v>
      </c>
      <c r="BH7" s="36">
        <v>2379</v>
      </c>
      <c r="BI7" s="36">
        <v>2400.8000000000002</v>
      </c>
      <c r="BJ7" s="36">
        <v>2988.96</v>
      </c>
      <c r="BK7" s="36">
        <v>3055.24</v>
      </c>
      <c r="BL7" s="36">
        <v>2574.4699999999998</v>
      </c>
      <c r="BM7" s="36">
        <v>2784</v>
      </c>
      <c r="BN7" s="36">
        <v>3188.44</v>
      </c>
      <c r="BO7" s="36">
        <v>2685.08</v>
      </c>
      <c r="BP7" s="36">
        <v>24.04</v>
      </c>
      <c r="BQ7" s="36">
        <v>31.76</v>
      </c>
      <c r="BR7" s="36">
        <v>35.96</v>
      </c>
      <c r="BS7" s="36">
        <v>33.96</v>
      </c>
      <c r="BT7" s="36">
        <v>32.75</v>
      </c>
      <c r="BU7" s="36">
        <v>26.99</v>
      </c>
      <c r="BV7" s="36">
        <v>29.25</v>
      </c>
      <c r="BW7" s="36">
        <v>31.04</v>
      </c>
      <c r="BX7" s="36">
        <v>29.21</v>
      </c>
      <c r="BY7" s="36">
        <v>26.47</v>
      </c>
      <c r="BZ7" s="36">
        <v>30.63</v>
      </c>
      <c r="CA7" s="36">
        <v>698.75</v>
      </c>
      <c r="CB7" s="36">
        <v>530.22</v>
      </c>
      <c r="CC7" s="36">
        <v>472.7</v>
      </c>
      <c r="CD7" s="36">
        <v>504.71</v>
      </c>
      <c r="CE7" s="36">
        <v>521.34</v>
      </c>
      <c r="CF7" s="36">
        <v>663.6</v>
      </c>
      <c r="CG7" s="36">
        <v>622.30999999999995</v>
      </c>
      <c r="CH7" s="36">
        <v>589.39</v>
      </c>
      <c r="CI7" s="36">
        <v>620.01</v>
      </c>
      <c r="CJ7" s="36">
        <v>688.46</v>
      </c>
      <c r="CK7" s="36">
        <v>600.63</v>
      </c>
      <c r="CL7" s="36">
        <v>64.290000000000006</v>
      </c>
      <c r="CM7" s="36">
        <v>78.569999999999993</v>
      </c>
      <c r="CN7" s="36">
        <v>85.71</v>
      </c>
      <c r="CO7" s="36">
        <v>71.430000000000007</v>
      </c>
      <c r="CP7" s="36">
        <v>64.290000000000006</v>
      </c>
      <c r="CQ7" s="36">
        <v>38.97</v>
      </c>
      <c r="CR7" s="36">
        <v>39.119999999999997</v>
      </c>
      <c r="CS7" s="36">
        <v>41.24</v>
      </c>
      <c r="CT7" s="36">
        <v>43.1</v>
      </c>
      <c r="CU7" s="36">
        <v>40.96</v>
      </c>
      <c r="CV7" s="36">
        <v>36.67</v>
      </c>
      <c r="CW7" s="36">
        <v>100</v>
      </c>
      <c r="CX7" s="36">
        <v>100</v>
      </c>
      <c r="CY7" s="36">
        <v>100</v>
      </c>
      <c r="CZ7" s="36">
        <v>100</v>
      </c>
      <c r="DA7" s="36">
        <v>100</v>
      </c>
      <c r="DB7" s="36">
        <v>86.89</v>
      </c>
      <c r="DC7" s="36">
        <v>87.79</v>
      </c>
      <c r="DD7" s="36">
        <v>88.34</v>
      </c>
      <c r="DE7" s="36">
        <v>88.02</v>
      </c>
      <c r="DF7" s="36">
        <v>90.64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0.51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2017-02-15T00:59:23Z</cp:lastPrinted>
  <dcterms:created xsi:type="dcterms:W3CDTF">2017-02-08T03:20:17Z</dcterms:created>
  <dcterms:modified xsi:type="dcterms:W3CDTF">2017-02-15T00:59:26Z</dcterms:modified>
  <cp:category/>
</cp:coreProperties>
</file>