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11925" yWindow="15" windowWidth="12090" windowHeight="1003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D10" i="5" l="1"/>
  <c r="E10" i="5"/>
  <c r="C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<sst xmlns="http://schemas.openxmlformats.org/spreadsheetml/2006/main" count="221" uniqueCount="111">
  <si>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</si>
  <si>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</si>
  <si>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</si>
  <si>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</si>
  <si>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</si>
  <si>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</si>
  <si>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</si>
  <si>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</si>
  <si>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</si>
  <si>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</si>
  <si>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</si>
  <si>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</si>
  <si>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</si>
  <si>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</si>
  <si>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</si>
  <si>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</si>
  <si>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</si>
  <si>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</si>
  <si>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</si>
  <si>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</si>
  <si>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</si>
  <si>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</si>
  <si>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</si>
  <si>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</si>
  <si>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</si>
  <si>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</si>
  <si>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</si>
  <si>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</si>
  <si>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</si>
  <si>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</si>
  <si>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</si>
  <si>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</si>
  <si>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</si>
  <si>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</si>
  <si>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</si>
  <si>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</si>
  <si>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</si>
  <si>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</si>
  <si>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</si>
  <si>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</si>
  <si>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</si>
  <si>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</si>
  <si>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</si>
  <si>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</si>
  <si>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</si>
  <si>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</si>
  <si>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</si>
  <si>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</si>
  <si>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</si>
  <si>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</si>
  <si>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</si>
  <si>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</si>
  <si>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</si>
  <si>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</si>
  <si>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</si>
  <si>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</si>
  <si>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</si>
  <si>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</si>
  <si>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</si>
  <si>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</si>
  <si>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</si>
  <si>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</si>
  <si>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</si>
  <si>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</si>
  <si>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</si>
  <si>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</si>
  <si>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</si>
  <si>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</si>
  <si>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</si>
  <si>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</si>
  <si>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</si>
  <si>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</si>
  <si>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</si>
  <si>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</si>
  <si>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</si>
  <si>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</si>
  <si>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</si>
  <si>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</si>
  <si>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</si>
  <si>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</si>
  <si>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</si>
  <si>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</si>
  <si>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</si>
  <si>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</si>
  <si>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</si>
  <si>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</si>
  <si>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</si>
  <si>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</si>
  <si>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</si>
  <si>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</si>
  <si>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</si>
  <si>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</si>
  <si>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</si>
  <si>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</si>
  <si>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</si>
  <si>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</si>
  <si>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</si>
  <si>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</si>
  <si>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下水道事業</t>
  </si>
  <si>
    <t>簡易排水</t>
  </si>
  <si>
    <t>J2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</si>
  <si>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</si>
  <si>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</si>
  <si>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</si>
  <si>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</si>
  <si>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</si>
  <si>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</si>
  <si>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</si>
  <si>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・経費回収率が極端に下がっているが、これは平成27年度に実施した固定資産台帳整備費が増えたことによるものであり、整備を実施しなかった場合の経費回収率は70.52%となっている。
・汚水処理原価についても上記と同様の理由により極端に上がっているが、ほぼ平年並みの運営ができている。</t>
    <phoneticPr fontId="4"/>
  </si>
  <si>
    <t>・供用開始から22年目であり、管渠の老朽化はみられない。</t>
    <phoneticPr fontId="4"/>
  </si>
  <si>
    <t>・供用開始後、人口が減少し使用料も減少することが予測されることから、包括的な民間委託等により経費の削減に努める必要がある。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</si>
</sst>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0794496"/>
        <c:axId val="50796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50794496"/>
        <c:axId val="50796416"/>
      </c:lineChart>
      <c:dateAx>
        <c:axId val="50794496"/>
        <c:scaling>
          <c:orientation val="minMax"/>
        </c:scaling>
        <c:delete val="1"/>
        <c:axPos val="b"/>
        <c:numFmt formatCode="ge" sourceLinked="1"/>
        <c:majorTickMark val="none"/>
        <c:minorTickMark val="none"/>
        <c:tickLblPos val="none"/>
        <c:crossAx val="50796416"/>
        <c:crosses val="autoZero"/>
        <c:auto val="1"/>
        <c:lblOffset val="100"/>
        <c:baseTimeUnit val="years"/>
      </c:dateAx>
      <c:valAx>
        <c:axId val="5079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4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31.25</c:v>
                </c:pt>
                <c:pt idx="1">
                  <c:v>25</c:v>
                </c:pt>
                <c:pt idx="2">
                  <c:v>25</c:v>
                </c:pt>
                <c:pt idx="3">
                  <c:v>25</c:v>
                </c:pt>
                <c:pt idx="4">
                  <c:v>25</c:v>
                </c:pt>
              </c:numCache>
            </c:numRef>
          </c:val>
        </c:ser>
        <c:dLbls>
          <c:showLegendKey val="0"/>
          <c:showVal val="0"/>
          <c:showCatName val="0"/>
          <c:showSerName val="0"/>
          <c:showPercent val="0"/>
          <c:showBubbleSize val="0"/>
        </c:dLbls>
        <c:gapWidth val="150"/>
        <c:axId val="93602176"/>
        <c:axId val="9360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27.39</c:v>
                </c:pt>
                <c:pt idx="1">
                  <c:v>28.09</c:v>
                </c:pt>
                <c:pt idx="2">
                  <c:v>28.6</c:v>
                </c:pt>
                <c:pt idx="3">
                  <c:v>28.81</c:v>
                </c:pt>
                <c:pt idx="4">
                  <c:v>27.46</c:v>
                </c:pt>
              </c:numCache>
            </c:numRef>
          </c:val>
          <c:smooth val="0"/>
        </c:ser>
        <c:dLbls>
          <c:showLegendKey val="0"/>
          <c:showVal val="0"/>
          <c:showCatName val="0"/>
          <c:showSerName val="0"/>
          <c:showPercent val="0"/>
          <c:showBubbleSize val="0"/>
        </c:dLbls>
        <c:marker val="1"/>
        <c:smooth val="0"/>
        <c:axId val="93602176"/>
        <c:axId val="93604096"/>
      </c:lineChart>
      <c:dateAx>
        <c:axId val="93602176"/>
        <c:scaling>
          <c:orientation val="minMax"/>
        </c:scaling>
        <c:delete val="1"/>
        <c:axPos val="b"/>
        <c:numFmt formatCode="ge" sourceLinked="1"/>
        <c:majorTickMark val="none"/>
        <c:minorTickMark val="none"/>
        <c:tickLblPos val="none"/>
        <c:crossAx val="93604096"/>
        <c:crosses val="autoZero"/>
        <c:auto val="1"/>
        <c:lblOffset val="100"/>
        <c:baseTimeUnit val="years"/>
      </c:dateAx>
      <c:valAx>
        <c:axId val="9360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3626368"/>
        <c:axId val="9362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94.59</c:v>
                </c:pt>
                <c:pt idx="1">
                  <c:v>95.31</c:v>
                </c:pt>
                <c:pt idx="2">
                  <c:v>95.3</c:v>
                </c:pt>
                <c:pt idx="3">
                  <c:v>95.8</c:v>
                </c:pt>
                <c:pt idx="4">
                  <c:v>94.81</c:v>
                </c:pt>
              </c:numCache>
            </c:numRef>
          </c:val>
          <c:smooth val="0"/>
        </c:ser>
        <c:dLbls>
          <c:showLegendKey val="0"/>
          <c:showVal val="0"/>
          <c:showCatName val="0"/>
          <c:showSerName val="0"/>
          <c:showPercent val="0"/>
          <c:showBubbleSize val="0"/>
        </c:dLbls>
        <c:marker val="1"/>
        <c:smooth val="0"/>
        <c:axId val="93626368"/>
        <c:axId val="93628288"/>
      </c:lineChart>
      <c:dateAx>
        <c:axId val="93626368"/>
        <c:scaling>
          <c:orientation val="minMax"/>
        </c:scaling>
        <c:delete val="1"/>
        <c:axPos val="b"/>
        <c:numFmt formatCode="ge" sourceLinked="1"/>
        <c:majorTickMark val="none"/>
        <c:minorTickMark val="none"/>
        <c:tickLblPos val="none"/>
        <c:crossAx val="93628288"/>
        <c:crosses val="autoZero"/>
        <c:auto val="1"/>
        <c:lblOffset val="100"/>
        <c:baseTimeUnit val="years"/>
      </c:dateAx>
      <c:valAx>
        <c:axId val="93628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626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134.69</c:v>
                </c:pt>
                <c:pt idx="1">
                  <c:v>136</c:v>
                </c:pt>
                <c:pt idx="2">
                  <c:v>111.04</c:v>
                </c:pt>
                <c:pt idx="3">
                  <c:v>110.67</c:v>
                </c:pt>
                <c:pt idx="4">
                  <c:v>92.94</c:v>
                </c:pt>
              </c:numCache>
            </c:numRef>
          </c:val>
        </c:ser>
        <c:dLbls>
          <c:showLegendKey val="0"/>
          <c:showVal val="0"/>
          <c:showCatName val="0"/>
          <c:showSerName val="0"/>
          <c:showPercent val="0"/>
          <c:showBubbleSize val="0"/>
        </c:dLbls>
        <c:gapWidth val="150"/>
        <c:axId val="50838912"/>
        <c:axId val="50841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38912"/>
        <c:axId val="50841088"/>
      </c:lineChart>
      <c:dateAx>
        <c:axId val="50838912"/>
        <c:scaling>
          <c:orientation val="minMax"/>
        </c:scaling>
        <c:delete val="1"/>
        <c:axPos val="b"/>
        <c:numFmt formatCode="ge" sourceLinked="1"/>
        <c:majorTickMark val="none"/>
        <c:minorTickMark val="none"/>
        <c:tickLblPos val="none"/>
        <c:crossAx val="50841088"/>
        <c:crosses val="autoZero"/>
        <c:auto val="1"/>
        <c:lblOffset val="100"/>
        <c:baseTimeUnit val="years"/>
      </c:dateAx>
      <c:valAx>
        <c:axId val="50841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38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0854912"/>
        <c:axId val="8129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0854912"/>
        <c:axId val="81294464"/>
      </c:lineChart>
      <c:dateAx>
        <c:axId val="50854912"/>
        <c:scaling>
          <c:orientation val="minMax"/>
        </c:scaling>
        <c:delete val="1"/>
        <c:axPos val="b"/>
        <c:numFmt formatCode="ge" sourceLinked="1"/>
        <c:majorTickMark val="none"/>
        <c:minorTickMark val="none"/>
        <c:tickLblPos val="none"/>
        <c:crossAx val="81294464"/>
        <c:crosses val="autoZero"/>
        <c:auto val="1"/>
        <c:lblOffset val="100"/>
        <c:baseTimeUnit val="years"/>
      </c:dateAx>
      <c:valAx>
        <c:axId val="81294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1318272"/>
        <c:axId val="81320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1318272"/>
        <c:axId val="81320192"/>
      </c:lineChart>
      <c:dateAx>
        <c:axId val="81318272"/>
        <c:scaling>
          <c:orientation val="minMax"/>
        </c:scaling>
        <c:delete val="1"/>
        <c:axPos val="b"/>
        <c:numFmt formatCode="ge" sourceLinked="1"/>
        <c:majorTickMark val="none"/>
        <c:minorTickMark val="none"/>
        <c:tickLblPos val="none"/>
        <c:crossAx val="81320192"/>
        <c:crosses val="autoZero"/>
        <c:auto val="1"/>
        <c:lblOffset val="100"/>
        <c:baseTimeUnit val="years"/>
      </c:dateAx>
      <c:valAx>
        <c:axId val="81320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1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2932480"/>
        <c:axId val="8293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2932480"/>
        <c:axId val="82934400"/>
      </c:lineChart>
      <c:dateAx>
        <c:axId val="82932480"/>
        <c:scaling>
          <c:orientation val="minMax"/>
        </c:scaling>
        <c:delete val="1"/>
        <c:axPos val="b"/>
        <c:numFmt formatCode="ge" sourceLinked="1"/>
        <c:majorTickMark val="none"/>
        <c:minorTickMark val="none"/>
        <c:tickLblPos val="none"/>
        <c:crossAx val="82934400"/>
        <c:crosses val="autoZero"/>
        <c:auto val="1"/>
        <c:lblOffset val="100"/>
        <c:baseTimeUnit val="years"/>
      </c:dateAx>
      <c:valAx>
        <c:axId val="82934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3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352896"/>
        <c:axId val="9235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352896"/>
        <c:axId val="92354816"/>
      </c:lineChart>
      <c:dateAx>
        <c:axId val="92352896"/>
        <c:scaling>
          <c:orientation val="minMax"/>
        </c:scaling>
        <c:delete val="1"/>
        <c:axPos val="b"/>
        <c:numFmt formatCode="ge" sourceLinked="1"/>
        <c:majorTickMark val="none"/>
        <c:minorTickMark val="none"/>
        <c:tickLblPos val="none"/>
        <c:crossAx val="92354816"/>
        <c:crosses val="autoZero"/>
        <c:auto val="1"/>
        <c:lblOffset val="100"/>
        <c:baseTimeUnit val="years"/>
      </c:dateAx>
      <c:valAx>
        <c:axId val="9235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5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385280"/>
        <c:axId val="9238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314.81</c:v>
                </c:pt>
                <c:pt idx="1">
                  <c:v>195.18</c:v>
                </c:pt>
                <c:pt idx="2">
                  <c:v>183.02</c:v>
                </c:pt>
                <c:pt idx="3">
                  <c:v>163.30000000000001</c:v>
                </c:pt>
                <c:pt idx="4">
                  <c:v>332.28</c:v>
                </c:pt>
              </c:numCache>
            </c:numRef>
          </c:val>
          <c:smooth val="0"/>
        </c:ser>
        <c:dLbls>
          <c:showLegendKey val="0"/>
          <c:showVal val="0"/>
          <c:showCatName val="0"/>
          <c:showSerName val="0"/>
          <c:showPercent val="0"/>
          <c:showBubbleSize val="0"/>
        </c:dLbls>
        <c:marker val="1"/>
        <c:smooth val="0"/>
        <c:axId val="92385280"/>
        <c:axId val="92387200"/>
      </c:lineChart>
      <c:dateAx>
        <c:axId val="92385280"/>
        <c:scaling>
          <c:orientation val="minMax"/>
        </c:scaling>
        <c:delete val="1"/>
        <c:axPos val="b"/>
        <c:numFmt formatCode="ge" sourceLinked="1"/>
        <c:majorTickMark val="none"/>
        <c:minorTickMark val="none"/>
        <c:tickLblPos val="none"/>
        <c:crossAx val="92387200"/>
        <c:crosses val="autoZero"/>
        <c:auto val="1"/>
        <c:lblOffset val="100"/>
        <c:baseTimeUnit val="years"/>
      </c:dateAx>
      <c:valAx>
        <c:axId val="9238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38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134.69</c:v>
                </c:pt>
                <c:pt idx="1">
                  <c:v>136</c:v>
                </c:pt>
                <c:pt idx="2">
                  <c:v>111.04</c:v>
                </c:pt>
                <c:pt idx="3">
                  <c:v>110.67</c:v>
                </c:pt>
                <c:pt idx="4">
                  <c:v>16.88</c:v>
                </c:pt>
              </c:numCache>
            </c:numRef>
          </c:val>
        </c:ser>
        <c:dLbls>
          <c:showLegendKey val="0"/>
          <c:showVal val="0"/>
          <c:showCatName val="0"/>
          <c:showSerName val="0"/>
          <c:showPercent val="0"/>
          <c:showBubbleSize val="0"/>
        </c:dLbls>
        <c:gapWidth val="150"/>
        <c:axId val="92405120"/>
        <c:axId val="93541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38.25</c:v>
                </c:pt>
                <c:pt idx="1">
                  <c:v>43.42</c:v>
                </c:pt>
                <c:pt idx="2">
                  <c:v>41.25</c:v>
                </c:pt>
                <c:pt idx="3">
                  <c:v>39.99</c:v>
                </c:pt>
                <c:pt idx="4">
                  <c:v>35.83</c:v>
                </c:pt>
              </c:numCache>
            </c:numRef>
          </c:val>
          <c:smooth val="0"/>
        </c:ser>
        <c:dLbls>
          <c:showLegendKey val="0"/>
          <c:showVal val="0"/>
          <c:showCatName val="0"/>
          <c:showSerName val="0"/>
          <c:showPercent val="0"/>
          <c:showBubbleSize val="0"/>
        </c:dLbls>
        <c:marker val="1"/>
        <c:smooth val="0"/>
        <c:axId val="92405120"/>
        <c:axId val="93541888"/>
      </c:lineChart>
      <c:dateAx>
        <c:axId val="92405120"/>
        <c:scaling>
          <c:orientation val="minMax"/>
        </c:scaling>
        <c:delete val="1"/>
        <c:axPos val="b"/>
        <c:numFmt formatCode="ge" sourceLinked="1"/>
        <c:majorTickMark val="none"/>
        <c:minorTickMark val="none"/>
        <c:tickLblPos val="none"/>
        <c:crossAx val="93541888"/>
        <c:crosses val="autoZero"/>
        <c:auto val="1"/>
        <c:lblOffset val="100"/>
        <c:baseTimeUnit val="years"/>
      </c:dateAx>
      <c:valAx>
        <c:axId val="93541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40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151.22999999999999</c:v>
                </c:pt>
                <c:pt idx="1">
                  <c:v>158.53</c:v>
                </c:pt>
                <c:pt idx="2">
                  <c:v>191.42</c:v>
                </c:pt>
                <c:pt idx="3">
                  <c:v>184.58</c:v>
                </c:pt>
                <c:pt idx="4">
                  <c:v>1216.6099999999999</c:v>
                </c:pt>
              </c:numCache>
            </c:numRef>
          </c:val>
        </c:ser>
        <c:dLbls>
          <c:showLegendKey val="0"/>
          <c:showVal val="0"/>
          <c:showCatName val="0"/>
          <c:showSerName val="0"/>
          <c:showPercent val="0"/>
          <c:showBubbleSize val="0"/>
        </c:dLbls>
        <c:gapWidth val="150"/>
        <c:axId val="93557504"/>
        <c:axId val="93559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476.98</c:v>
                </c:pt>
                <c:pt idx="1">
                  <c:v>442.13</c:v>
                </c:pt>
                <c:pt idx="2">
                  <c:v>457.42</c:v>
                </c:pt>
                <c:pt idx="3">
                  <c:v>477.5</c:v>
                </c:pt>
                <c:pt idx="4">
                  <c:v>528.37</c:v>
                </c:pt>
              </c:numCache>
            </c:numRef>
          </c:val>
          <c:smooth val="0"/>
        </c:ser>
        <c:dLbls>
          <c:showLegendKey val="0"/>
          <c:showVal val="0"/>
          <c:showCatName val="0"/>
          <c:showSerName val="0"/>
          <c:showPercent val="0"/>
          <c:showBubbleSize val="0"/>
        </c:dLbls>
        <c:marker val="1"/>
        <c:smooth val="0"/>
        <c:axId val="93557504"/>
        <c:axId val="93559424"/>
      </c:lineChart>
      <c:dateAx>
        <c:axId val="93557504"/>
        <c:scaling>
          <c:orientation val="minMax"/>
        </c:scaling>
        <c:delete val="1"/>
        <c:axPos val="b"/>
        <c:numFmt formatCode="ge" sourceLinked="1"/>
        <c:majorTickMark val="none"/>
        <c:minorTickMark val="none"/>
        <c:tickLblPos val="none"/>
        <c:crossAx val="93559424"/>
        <c:crosses val="autoZero"/>
        <c:auto val="1"/>
        <c:lblOffset val="100"/>
        <c:baseTimeUnit val="years"/>
      </c:dateAx>
      <c:valAx>
        <c:axId val="93559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5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【332.28】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【27.46】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【528.37】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【35.83】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BG34"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南会津町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簡易排水</v>
      </c>
      <c r="Q8" s="70"/>
      <c r="R8" s="70"/>
      <c r="S8" s="70"/>
      <c r="T8" s="70"/>
      <c r="U8" s="70"/>
      <c r="V8" s="70"/>
      <c r="W8" s="70" t="str">
        <f>データ!L6</f>
        <v>J2</v>
      </c>
      <c r="X8" s="70"/>
      <c r="Y8" s="70"/>
      <c r="Z8" s="70"/>
      <c r="AA8" s="70"/>
      <c r="AB8" s="70"/>
      <c r="AC8" s="70"/>
      <c r="AD8" s="3"/>
      <c r="AE8" s="3"/>
      <c r="AF8" s="3"/>
      <c r="AG8" s="3"/>
      <c r="AH8" s="3"/>
      <c r="AI8" s="3"/>
      <c r="AJ8" s="3"/>
      <c r="AK8" s="3"/>
      <c r="AL8" s="64">
        <f>データ!R6</f>
        <v>16858</v>
      </c>
      <c r="AM8" s="64"/>
      <c r="AN8" s="64"/>
      <c r="AO8" s="64"/>
      <c r="AP8" s="64"/>
      <c r="AQ8" s="64"/>
      <c r="AR8" s="64"/>
      <c r="AS8" s="64"/>
      <c r="AT8" s="63">
        <f>データ!S6</f>
        <v>886.47</v>
      </c>
      <c r="AU8" s="63"/>
      <c r="AV8" s="63"/>
      <c r="AW8" s="63"/>
      <c r="AX8" s="63"/>
      <c r="AY8" s="63"/>
      <c r="AZ8" s="63"/>
      <c r="BA8" s="63"/>
      <c r="BB8" s="63">
        <f>データ!T6</f>
        <v>19.02</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0.14000000000000001</v>
      </c>
      <c r="Q10" s="63"/>
      <c r="R10" s="63"/>
      <c r="S10" s="63"/>
      <c r="T10" s="63"/>
      <c r="U10" s="63"/>
      <c r="V10" s="63"/>
      <c r="W10" s="63">
        <f>データ!P6</f>
        <v>117.94</v>
      </c>
      <c r="X10" s="63"/>
      <c r="Y10" s="63"/>
      <c r="Z10" s="63"/>
      <c r="AA10" s="63"/>
      <c r="AB10" s="63"/>
      <c r="AC10" s="63"/>
      <c r="AD10" s="64">
        <f>データ!Q6</f>
        <v>3670</v>
      </c>
      <c r="AE10" s="64"/>
      <c r="AF10" s="64"/>
      <c r="AG10" s="64"/>
      <c r="AH10" s="64"/>
      <c r="AI10" s="64"/>
      <c r="AJ10" s="64"/>
      <c r="AK10" s="2"/>
      <c r="AL10" s="64">
        <f>データ!U6</f>
        <v>24</v>
      </c>
      <c r="AM10" s="64"/>
      <c r="AN10" s="64"/>
      <c r="AO10" s="64"/>
      <c r="AP10" s="64"/>
      <c r="AQ10" s="64"/>
      <c r="AR10" s="64"/>
      <c r="AS10" s="64"/>
      <c r="AT10" s="63">
        <f>データ!V6</f>
        <v>0.05</v>
      </c>
      <c r="AU10" s="63"/>
      <c r="AV10" s="63"/>
      <c r="AW10" s="63"/>
      <c r="AX10" s="63"/>
      <c r="AY10" s="63"/>
      <c r="AZ10" s="63"/>
      <c r="BA10" s="63"/>
      <c r="BB10" s="63">
        <f>データ!W6</f>
        <v>480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73687</v>
      </c>
      <c r="D6" s="31">
        <f t="shared" si="3"/>
        <v>47</v>
      </c>
      <c r="E6" s="31">
        <f t="shared" si="3"/>
        <v>17</v>
      </c>
      <c r="F6" s="31">
        <f t="shared" si="3"/>
        <v>8</v>
      </c>
      <c r="G6" s="31">
        <f t="shared" si="3"/>
        <v>0</v>
      </c>
      <c r="H6" s="31" t="str">
        <f t="shared" si="3"/>
        <v>福島県　南会津町</v>
      </c>
      <c r="I6" s="31" t="str">
        <f t="shared" si="3"/>
        <v>法非適用</v>
      </c>
      <c r="J6" s="31" t="str">
        <f t="shared" si="3"/>
        <v>下水道事業</v>
      </c>
      <c r="K6" s="31" t="str">
        <f t="shared" si="3"/>
        <v>簡易排水</v>
      </c>
      <c r="L6" s="31" t="str">
        <f t="shared" si="3"/>
        <v>J2</v>
      </c>
      <c r="M6" s="32" t="str">
        <f t="shared" si="3"/>
        <v>-</v>
      </c>
      <c r="N6" s="32" t="str">
        <f t="shared" si="3"/>
        <v>該当数値なし</v>
      </c>
      <c r="O6" s="32">
        <f t="shared" si="3"/>
        <v>0.14000000000000001</v>
      </c>
      <c r="P6" s="32">
        <f t="shared" si="3"/>
        <v>117.94</v>
      </c>
      <c r="Q6" s="32">
        <f t="shared" si="3"/>
        <v>3670</v>
      </c>
      <c r="R6" s="32">
        <f t="shared" si="3"/>
        <v>16858</v>
      </c>
      <c r="S6" s="32">
        <f t="shared" si="3"/>
        <v>886.47</v>
      </c>
      <c r="T6" s="32">
        <f t="shared" si="3"/>
        <v>19.02</v>
      </c>
      <c r="U6" s="32">
        <f t="shared" si="3"/>
        <v>24</v>
      </c>
      <c r="V6" s="32">
        <f t="shared" si="3"/>
        <v>0.05</v>
      </c>
      <c r="W6" s="32">
        <f t="shared" si="3"/>
        <v>480</v>
      </c>
      <c r="X6" s="33">
        <f>IF(X7="",NA(),X7)</f>
        <v>134.69</v>
      </c>
      <c r="Y6" s="33">
        <f t="shared" ref="Y6:AG6" si="4">IF(Y7="",NA(),Y7)</f>
        <v>136</v>
      </c>
      <c r="Z6" s="33">
        <f t="shared" si="4"/>
        <v>111.04</v>
      </c>
      <c r="AA6" s="33">
        <f t="shared" si="4"/>
        <v>110.67</v>
      </c>
      <c r="AB6" s="33">
        <f t="shared" si="4"/>
        <v>92.94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314.81</v>
      </c>
      <c r="BK6" s="33">
        <f t="shared" si="7"/>
        <v>195.18</v>
      </c>
      <c r="BL6" s="33">
        <f t="shared" si="7"/>
        <v>183.02</v>
      </c>
      <c r="BM6" s="33">
        <f t="shared" si="7"/>
        <v>163.30000000000001</v>
      </c>
      <c r="BN6" s="33">
        <f t="shared" si="7"/>
        <v>332.28</v>
      </c>
      <c r="BO6" s="32" t="str">
        <f>IF(BO7="","",IF(BO7="-","【-】","【"&amp;SUBSTITUTE(TEXT(BO7,"#,##0.00"),"-","△")&amp;"】"))</f>
        <v>【332.28】</v>
      </c>
      <c r="BP6" s="33">
        <f>IF(BP7="",NA(),BP7)</f>
        <v>134.69</v>
      </c>
      <c r="BQ6" s="33">
        <f t="shared" ref="BQ6:BY6" si="8">IF(BQ7="",NA(),BQ7)</f>
        <v>136</v>
      </c>
      <c r="BR6" s="33">
        <f t="shared" si="8"/>
        <v>111.04</v>
      </c>
      <c r="BS6" s="33">
        <f t="shared" si="8"/>
        <v>110.67</v>
      </c>
      <c r="BT6" s="33">
        <f t="shared" si="8"/>
        <v>16.88</v>
      </c>
      <c r="BU6" s="33">
        <f t="shared" si="8"/>
        <v>38.25</v>
      </c>
      <c r="BV6" s="33">
        <f t="shared" si="8"/>
        <v>43.42</v>
      </c>
      <c r="BW6" s="33">
        <f t="shared" si="8"/>
        <v>41.25</v>
      </c>
      <c r="BX6" s="33">
        <f t="shared" si="8"/>
        <v>39.99</v>
      </c>
      <c r="BY6" s="33">
        <f t="shared" si="8"/>
        <v>35.83</v>
      </c>
      <c r="BZ6" s="32" t="str">
        <f>IF(BZ7="","",IF(BZ7="-","【-】","【"&amp;SUBSTITUTE(TEXT(BZ7,"#,##0.00"),"-","△")&amp;"】"))</f>
        <v>【35.83】</v>
      </c>
      <c r="CA6" s="33">
        <f>IF(CA7="",NA(),CA7)</f>
        <v>151.22999999999999</v>
      </c>
      <c r="CB6" s="33">
        <f t="shared" ref="CB6:CJ6" si="9">IF(CB7="",NA(),CB7)</f>
        <v>158.53</v>
      </c>
      <c r="CC6" s="33">
        <f t="shared" si="9"/>
        <v>191.42</v>
      </c>
      <c r="CD6" s="33">
        <f t="shared" si="9"/>
        <v>184.58</v>
      </c>
      <c r="CE6" s="33">
        <f t="shared" si="9"/>
        <v>1216.6099999999999</v>
      </c>
      <c r="CF6" s="33">
        <f t="shared" si="9"/>
        <v>476.98</v>
      </c>
      <c r="CG6" s="33">
        <f t="shared" si="9"/>
        <v>442.13</v>
      </c>
      <c r="CH6" s="33">
        <f t="shared" si="9"/>
        <v>457.42</v>
      </c>
      <c r="CI6" s="33">
        <f t="shared" si="9"/>
        <v>477.5</v>
      </c>
      <c r="CJ6" s="33">
        <f t="shared" si="9"/>
        <v>528.37</v>
      </c>
      <c r="CK6" s="32" t="str">
        <f>IF(CK7="","",IF(CK7="-","【-】","【"&amp;SUBSTITUTE(TEXT(CK7,"#,##0.00"),"-","△")&amp;"】"))</f>
        <v>【528.37】</v>
      </c>
      <c r="CL6" s="33">
        <f>IF(CL7="",NA(),CL7)</f>
        <v>31.25</v>
      </c>
      <c r="CM6" s="33">
        <f t="shared" ref="CM6:CU6" si="10">IF(CM7="",NA(),CM7)</f>
        <v>25</v>
      </c>
      <c r="CN6" s="33">
        <f t="shared" si="10"/>
        <v>25</v>
      </c>
      <c r="CO6" s="33">
        <f t="shared" si="10"/>
        <v>25</v>
      </c>
      <c r="CP6" s="33">
        <f t="shared" si="10"/>
        <v>25</v>
      </c>
      <c r="CQ6" s="33">
        <f t="shared" si="10"/>
        <v>27.39</v>
      </c>
      <c r="CR6" s="33">
        <f t="shared" si="10"/>
        <v>28.09</v>
      </c>
      <c r="CS6" s="33">
        <f t="shared" si="10"/>
        <v>28.6</v>
      </c>
      <c r="CT6" s="33">
        <f t="shared" si="10"/>
        <v>28.81</v>
      </c>
      <c r="CU6" s="33">
        <f t="shared" si="10"/>
        <v>27.46</v>
      </c>
      <c r="CV6" s="32" t="str">
        <f>IF(CV7="","",IF(CV7="-","【-】","【"&amp;SUBSTITUTE(TEXT(CV7,"#,##0.00"),"-","△")&amp;"】"))</f>
        <v>【27.46】</v>
      </c>
      <c r="CW6" s="33">
        <f>IF(CW7="",NA(),CW7)</f>
        <v>100</v>
      </c>
      <c r="CX6" s="33">
        <f t="shared" ref="CX6:DF6" si="11">IF(CX7="",NA(),CX7)</f>
        <v>100</v>
      </c>
      <c r="CY6" s="33">
        <f t="shared" si="11"/>
        <v>100</v>
      </c>
      <c r="CZ6" s="33">
        <f t="shared" si="11"/>
        <v>100</v>
      </c>
      <c r="DA6" s="33">
        <f t="shared" si="11"/>
        <v>100</v>
      </c>
      <c r="DB6" s="33">
        <f t="shared" si="11"/>
        <v>94.59</v>
      </c>
      <c r="DC6" s="33">
        <f t="shared" si="11"/>
        <v>95.31</v>
      </c>
      <c r="DD6" s="33">
        <f t="shared" si="11"/>
        <v>95.3</v>
      </c>
      <c r="DE6" s="33">
        <f t="shared" si="11"/>
        <v>95.8</v>
      </c>
      <c r="DF6" s="33">
        <f t="shared" si="11"/>
        <v>94.81</v>
      </c>
      <c r="DG6" s="32" t="str">
        <f>IF(DG7="","",IF(DG7="-","【-】","【"&amp;SUBSTITUTE(TEXT(DG7,"#,##0.00"),"-","△")&amp;"】"))</f>
        <v>【94.81】</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2">
        <f t="shared" si="14"/>
        <v>0</v>
      </c>
      <c r="EJ6" s="32">
        <f t="shared" si="14"/>
        <v>0</v>
      </c>
      <c r="EK6" s="32">
        <f t="shared" si="14"/>
        <v>0</v>
      </c>
      <c r="EL6" s="32">
        <f t="shared" si="14"/>
        <v>0</v>
      </c>
      <c r="EM6" s="32">
        <f t="shared" si="14"/>
        <v>0</v>
      </c>
      <c r="EN6" s="32" t="str">
        <f>IF(EN7="","",IF(EN7="-","【-】","【"&amp;SUBSTITUTE(TEXT(EN7,"#,##0.00"),"-","△")&amp;"】"))</f>
        <v>【0.00】</v>
      </c>
    </row>
    <row r="7" spans="1:144" s="34" customFormat="1">
      <c r="A7" s="26"/>
      <c r="B7" s="35">
        <v>2015</v>
      </c>
      <c r="C7" s="35">
        <v>73687</v>
      </c>
      <c r="D7" s="35">
        <v>47</v>
      </c>
      <c r="E7" s="35">
        <v>17</v>
      </c>
      <c r="F7" s="35">
        <v>8</v>
      </c>
      <c r="G7" s="35">
        <v>0</v>
      </c>
      <c r="H7" s="35" t="s">
        <v>96</v>
      </c>
      <c r="I7" s="35" t="s">
        <v>97</v>
      </c>
      <c r="J7" s="35" t="s">
        <v>98</v>
      </c>
      <c r="K7" s="35" t="s">
        <v>99</v>
      </c>
      <c r="L7" s="35" t="s">
        <v>100</v>
      </c>
      <c r="M7" s="36" t="s">
        <v>101</v>
      </c>
      <c r="N7" s="36" t="s">
        <v>102</v>
      </c>
      <c r="O7" s="36">
        <v>0.14000000000000001</v>
      </c>
      <c r="P7" s="36">
        <v>117.94</v>
      </c>
      <c r="Q7" s="36">
        <v>3670</v>
      </c>
      <c r="R7" s="36">
        <v>16858</v>
      </c>
      <c r="S7" s="36">
        <v>886.47</v>
      </c>
      <c r="T7" s="36">
        <v>19.02</v>
      </c>
      <c r="U7" s="36">
        <v>24</v>
      </c>
      <c r="V7" s="36">
        <v>0.05</v>
      </c>
      <c r="W7" s="36">
        <v>480</v>
      </c>
      <c r="X7" s="36">
        <v>134.69</v>
      </c>
      <c r="Y7" s="36">
        <v>136</v>
      </c>
      <c r="Z7" s="36">
        <v>111.04</v>
      </c>
      <c r="AA7" s="36">
        <v>110.67</v>
      </c>
      <c r="AB7" s="36">
        <v>92.94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314.81</v>
      </c>
      <c r="BK7" s="36">
        <v>195.18</v>
      </c>
      <c r="BL7" s="36">
        <v>183.02</v>
      </c>
      <c r="BM7" s="36">
        <v>163.30000000000001</v>
      </c>
      <c r="BN7" s="36">
        <v>332.28</v>
      </c>
      <c r="BO7" s="36">
        <v>332.28</v>
      </c>
      <c r="BP7" s="36">
        <v>134.69</v>
      </c>
      <c r="BQ7" s="36">
        <v>136</v>
      </c>
      <c r="BR7" s="36">
        <v>111.04</v>
      </c>
      <c r="BS7" s="36">
        <v>110.67</v>
      </c>
      <c r="BT7" s="36">
        <v>16.88</v>
      </c>
      <c r="BU7" s="36">
        <v>38.25</v>
      </c>
      <c r="BV7" s="36">
        <v>43.42</v>
      </c>
      <c r="BW7" s="36">
        <v>41.25</v>
      </c>
      <c r="BX7" s="36">
        <v>39.99</v>
      </c>
      <c r="BY7" s="36">
        <v>35.83</v>
      </c>
      <c r="BZ7" s="36">
        <v>35.83</v>
      </c>
      <c r="CA7" s="36">
        <v>151.22999999999999</v>
      </c>
      <c r="CB7" s="36">
        <v>158.53</v>
      </c>
      <c r="CC7" s="36">
        <v>191.42</v>
      </c>
      <c r="CD7" s="36">
        <v>184.58</v>
      </c>
      <c r="CE7" s="36">
        <v>1216.6099999999999</v>
      </c>
      <c r="CF7" s="36">
        <v>476.98</v>
      </c>
      <c r="CG7" s="36">
        <v>442.13</v>
      </c>
      <c r="CH7" s="36">
        <v>457.42</v>
      </c>
      <c r="CI7" s="36">
        <v>477.5</v>
      </c>
      <c r="CJ7" s="36">
        <v>528.37</v>
      </c>
      <c r="CK7" s="36">
        <v>528.37</v>
      </c>
      <c r="CL7" s="36">
        <v>31.25</v>
      </c>
      <c r="CM7" s="36">
        <v>25</v>
      </c>
      <c r="CN7" s="36">
        <v>25</v>
      </c>
      <c r="CO7" s="36">
        <v>25</v>
      </c>
      <c r="CP7" s="36">
        <v>25</v>
      </c>
      <c r="CQ7" s="36">
        <v>27.39</v>
      </c>
      <c r="CR7" s="36">
        <v>28.09</v>
      </c>
      <c r="CS7" s="36">
        <v>28.6</v>
      </c>
      <c r="CT7" s="36">
        <v>28.81</v>
      </c>
      <c r="CU7" s="36">
        <v>27.46</v>
      </c>
      <c r="CV7" s="36">
        <v>27.46</v>
      </c>
      <c r="CW7" s="36">
        <v>100</v>
      </c>
      <c r="CX7" s="36">
        <v>100</v>
      </c>
      <c r="CY7" s="36">
        <v>100</v>
      </c>
      <c r="CZ7" s="36">
        <v>100</v>
      </c>
      <c r="DA7" s="36">
        <v>100</v>
      </c>
      <c r="DB7" s="36">
        <v>94.59</v>
      </c>
      <c r="DC7" s="36">
        <v>95.31</v>
      </c>
      <c r="DD7" s="36">
        <v>95.3</v>
      </c>
      <c r="DE7" s="36">
        <v>95.8</v>
      </c>
      <c r="DF7" s="36">
        <v>94.81</v>
      </c>
      <c r="DG7" s="36">
        <v>94.81</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v>
      </c>
      <c r="EJ7" s="36">
        <v>0</v>
      </c>
      <c r="EK7" s="36">
        <v>0</v>
      </c>
      <c r="EL7" s="36">
        <v>0</v>
      </c>
      <c r="EM7" s="36">
        <v>0</v>
      </c>
      <c r="EN7" s="36">
        <v>0</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2017-02-08T03:19:58Z</dcterms:created>
  <dcterms:modified xsi:type="dcterms:W3CDTF">2017-02-20T08:49:49Z</dcterms:modified>
  <cp:category/>
</cp:coreProperties>
</file>