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502000\Desktop\【再提出】H27経営比較分析表（白河市下水道事業）\"/>
    </mc:Choice>
  </mc:AlternateContent>
  <workbookProtection workbookPassword="8649" lockStructure="1"/>
  <bookViews>
    <workbookView xWindow="0" yWindow="0" windowWidth="20490" windowHeight="642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P6" i="5"/>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W10" i="4"/>
  <c r="I10" i="4"/>
  <c r="B10" i="4"/>
  <c r="BB8" i="4"/>
  <c r="AL8" i="4"/>
  <c r="W8" i="4"/>
  <c r="I8" i="4"/>
  <c r="B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<sst xmlns="http://schemas.openxmlformats.org/spreadsheetml/2006/main" count="232" uniqueCount="111">
  <si>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</si>
  <si>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</si>
  <si>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</si>
  <si>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</si>
  <si>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</si>
  <si>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</si>
  <si>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</si>
  <si>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</si>
  <si>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</si>
  <si>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</si>
  <si>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</si>
  <si>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</si>
  <si>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</si>
  <si>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</si>
  <si>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</si>
  <si>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</si>
  <si>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</si>
  <si>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</si>
  <si>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</si>
  <si>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</si>
  <si>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</si>
  <si>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</si>
  <si>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</si>
  <si>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</si>
  <si>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</si>
  <si>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</si>
  <si>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</si>
  <si>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</si>
  <si>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</si>
  <si>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</si>
  <si>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</si>
  <si>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</si>
  <si>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</si>
  <si>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</si>
  <si>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</si>
  <si>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</si>
  <si>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</si>
  <si>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</si>
  <si>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</si>
  <si>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</si>
  <si>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</si>
  <si>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</si>
  <si>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</si>
  <si>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</si>
  <si>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</si>
  <si>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</si>
  <si>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</si>
  <si>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</si>
  <si>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</si>
  <si>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</si>
  <si>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</si>
  <si>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</si>
  <si>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</si>
  <si>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</si>
  <si>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</si>
  <si>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</si>
  <si>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</si>
  <si>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</si>
  <si>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</si>
  <si>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</si>
  <si>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</si>
  <si>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</si>
  <si>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</si>
  <si>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</si>
  <si>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</si>
  <si>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</si>
  <si>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</si>
  <si>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</si>
  <si>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</si>
  <si>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</si>
  <si>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</si>
  <si>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</si>
  <si>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</si>
  <si>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</si>
  <si>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</si>
  <si>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</si>
  <si>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</si>
  <si>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</si>
  <si>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</si>
  <si>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</si>
  <si>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</si>
  <si>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</si>
  <si>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</si>
  <si>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</si>
  <si>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</si>
  <si>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</si>
  <si>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</si>
  <si>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</si>
  <si>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</si>
  <si>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</si>
  <si>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</si>
  <si>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</si>
  <si>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</si>
  <si>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</si>
  <si>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</si>
  <si>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</si>
  <si>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白河市</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</si>
  <si>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</si>
  <si>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</si>
  <si>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</si>
  <si>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</si>
  <si>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</si>
  <si>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</si>
  <si>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</si>
  <si>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</si>
  <si>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</si>
  <si>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</si>
  <si>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</si>
  <si>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①収益的収支比率が100%に達しておらず、健全な経営状況であるとはいえない状況にある。また、本来使用料で回収すべき経費を使用料収入で賄えていないため、経費回収率が100%未満となっている。
⑤経費回収率の改善を図るためには、可能な限り汚水処理費の削減を図ったうえで、適正な使用料収入を確保することが必要である。
　特に、事業の特性上、浄化槽の大きさは建物の延床面積の合計により算定されることから、実使用人数に対して過大な能力の浄化槽を整備せざるを得ない状況にあり、投資に対して施設利用率が極端に低く、十分な経費が回収できにくいことが、事業を推進するうえでの課題となっている。</t>
    <phoneticPr fontId="4"/>
  </si>
  <si>
    <t>本事業は平成16年度から開始され、約10年以上を経過している。
　比較的新しい事業であることから、現時点で耐用年数の経過による大幅な施設の更新等はないが、ブロワや躯体内の濾材については消耗品であることから、定期的な更新が必要となる。</t>
    <phoneticPr fontId="4"/>
  </si>
  <si>
    <t>　収益的収支比率及び経費回収率が100%に達していないことから、早急に投資の効率化や整備計画の見直し、維持管理経費の削減など、経営改善に向けた取り組みが必要である。その上で、なお必要な経費については、使用料水準の適正化により、経営の安定化を図る必要がある。
　本市では、平成28年度中に策定される「経営戦略」に基づき、中長期的な視点に立って計画的に上記の取り組みを進めながら、持続可能な経営に向けて、諸課題の改善を図っていく。
　なお、企業債残高については減少傾向にあるが、今後も新規設置基数の伸びが予想されることから、収益とのバランスに配慮しつつ、計画的に整備を進めていく必要がある。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</si>
</sst>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58191112"/>
        <c:axId val="258192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58191112"/>
        <c:axId val="258192520"/>
      </c:lineChart>
      <c:dateAx>
        <c:axId val="258191112"/>
        <c:scaling>
          <c:orientation val="minMax"/>
        </c:scaling>
        <c:delete val="1"/>
        <c:axPos val="b"/>
        <c:numFmt formatCode="ge" sourceLinked="1"/>
        <c:majorTickMark val="none"/>
        <c:minorTickMark val="none"/>
        <c:tickLblPos val="none"/>
        <c:crossAx val="258192520"/>
        <c:crosses val="autoZero"/>
        <c:auto val="1"/>
        <c:lblOffset val="100"/>
        <c:baseTimeUnit val="years"/>
      </c:dateAx>
      <c:valAx>
        <c:axId val="258192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191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15.8</c:v>
                </c:pt>
                <c:pt idx="1">
                  <c:v>13.18</c:v>
                </c:pt>
                <c:pt idx="2">
                  <c:v>8.57</c:v>
                </c:pt>
                <c:pt idx="3">
                  <c:v>9</c:v>
                </c:pt>
                <c:pt idx="4">
                  <c:v>9.11</c:v>
                </c:pt>
              </c:numCache>
            </c:numRef>
          </c:val>
        </c:ser>
        <c:dLbls>
          <c:showLegendKey val="0"/>
          <c:showVal val="0"/>
          <c:showCatName val="0"/>
          <c:showSerName val="0"/>
          <c:showPercent val="0"/>
          <c:showBubbleSize val="0"/>
        </c:dLbls>
        <c:gapWidth val="150"/>
        <c:axId val="259019040"/>
        <c:axId val="259019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61.93</c:v>
                </c:pt>
                <c:pt idx="2">
                  <c:v>58.06</c:v>
                </c:pt>
                <c:pt idx="3">
                  <c:v>59.08</c:v>
                </c:pt>
                <c:pt idx="4">
                  <c:v>58.25</c:v>
                </c:pt>
              </c:numCache>
            </c:numRef>
          </c:val>
          <c:smooth val="0"/>
        </c:ser>
        <c:dLbls>
          <c:showLegendKey val="0"/>
          <c:showVal val="0"/>
          <c:showCatName val="0"/>
          <c:showSerName val="0"/>
          <c:showPercent val="0"/>
          <c:showBubbleSize val="0"/>
        </c:dLbls>
        <c:marker val="1"/>
        <c:smooth val="0"/>
        <c:axId val="259019040"/>
        <c:axId val="259019432"/>
      </c:lineChart>
      <c:dateAx>
        <c:axId val="259019040"/>
        <c:scaling>
          <c:orientation val="minMax"/>
        </c:scaling>
        <c:delete val="1"/>
        <c:axPos val="b"/>
        <c:numFmt formatCode="ge" sourceLinked="1"/>
        <c:majorTickMark val="none"/>
        <c:minorTickMark val="none"/>
        <c:tickLblPos val="none"/>
        <c:crossAx val="259019432"/>
        <c:crosses val="autoZero"/>
        <c:auto val="1"/>
        <c:lblOffset val="100"/>
        <c:baseTimeUnit val="years"/>
      </c:dateAx>
      <c:valAx>
        <c:axId val="259019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901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259020608"/>
        <c:axId val="259021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c:v>
                </c:pt>
                <c:pt idx="1">
                  <c:v>77.25</c:v>
                </c:pt>
                <c:pt idx="2">
                  <c:v>75.790000000000006</c:v>
                </c:pt>
                <c:pt idx="3">
                  <c:v>77.12</c:v>
                </c:pt>
                <c:pt idx="4">
                  <c:v>68.150000000000006</c:v>
                </c:pt>
              </c:numCache>
            </c:numRef>
          </c:val>
          <c:smooth val="0"/>
        </c:ser>
        <c:dLbls>
          <c:showLegendKey val="0"/>
          <c:showVal val="0"/>
          <c:showCatName val="0"/>
          <c:showSerName val="0"/>
          <c:showPercent val="0"/>
          <c:showBubbleSize val="0"/>
        </c:dLbls>
        <c:marker val="1"/>
        <c:smooth val="0"/>
        <c:axId val="259020608"/>
        <c:axId val="259021000"/>
      </c:lineChart>
      <c:dateAx>
        <c:axId val="259020608"/>
        <c:scaling>
          <c:orientation val="minMax"/>
        </c:scaling>
        <c:delete val="1"/>
        <c:axPos val="b"/>
        <c:numFmt formatCode="ge" sourceLinked="1"/>
        <c:majorTickMark val="none"/>
        <c:minorTickMark val="none"/>
        <c:tickLblPos val="none"/>
        <c:crossAx val="259021000"/>
        <c:crosses val="autoZero"/>
        <c:auto val="1"/>
        <c:lblOffset val="100"/>
        <c:baseTimeUnit val="years"/>
      </c:dateAx>
      <c:valAx>
        <c:axId val="259021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902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97.79</c:v>
                </c:pt>
                <c:pt idx="1">
                  <c:v>97.24</c:v>
                </c:pt>
                <c:pt idx="2">
                  <c:v>97.14</c:v>
                </c:pt>
                <c:pt idx="3">
                  <c:v>97.02</c:v>
                </c:pt>
                <c:pt idx="4">
                  <c:v>96.93</c:v>
                </c:pt>
              </c:numCache>
            </c:numRef>
          </c:val>
        </c:ser>
        <c:dLbls>
          <c:showLegendKey val="0"/>
          <c:showVal val="0"/>
          <c:showCatName val="0"/>
          <c:showSerName val="0"/>
          <c:showPercent val="0"/>
          <c:showBubbleSize val="0"/>
        </c:dLbls>
        <c:gapWidth val="150"/>
        <c:axId val="258854592"/>
        <c:axId val="258854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8854592"/>
        <c:axId val="258854976"/>
      </c:lineChart>
      <c:dateAx>
        <c:axId val="258854592"/>
        <c:scaling>
          <c:orientation val="minMax"/>
        </c:scaling>
        <c:delete val="1"/>
        <c:axPos val="b"/>
        <c:numFmt formatCode="ge" sourceLinked="1"/>
        <c:majorTickMark val="none"/>
        <c:minorTickMark val="none"/>
        <c:tickLblPos val="none"/>
        <c:crossAx val="258854976"/>
        <c:crosses val="autoZero"/>
        <c:auto val="1"/>
        <c:lblOffset val="100"/>
        <c:baseTimeUnit val="years"/>
      </c:dateAx>
      <c:valAx>
        <c:axId val="258854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854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8166256"/>
        <c:axId val="25914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8166256"/>
        <c:axId val="259145136"/>
      </c:lineChart>
      <c:dateAx>
        <c:axId val="258166256"/>
        <c:scaling>
          <c:orientation val="minMax"/>
        </c:scaling>
        <c:delete val="1"/>
        <c:axPos val="b"/>
        <c:numFmt formatCode="ge" sourceLinked="1"/>
        <c:majorTickMark val="none"/>
        <c:minorTickMark val="none"/>
        <c:tickLblPos val="none"/>
        <c:crossAx val="259145136"/>
        <c:crosses val="autoZero"/>
        <c:auto val="1"/>
        <c:lblOffset val="100"/>
        <c:baseTimeUnit val="years"/>
      </c:dateAx>
      <c:valAx>
        <c:axId val="25914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16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8677328"/>
        <c:axId val="258677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8677328"/>
        <c:axId val="258677712"/>
      </c:lineChart>
      <c:dateAx>
        <c:axId val="258677328"/>
        <c:scaling>
          <c:orientation val="minMax"/>
        </c:scaling>
        <c:delete val="1"/>
        <c:axPos val="b"/>
        <c:numFmt formatCode="ge" sourceLinked="1"/>
        <c:majorTickMark val="none"/>
        <c:minorTickMark val="none"/>
        <c:tickLblPos val="none"/>
        <c:crossAx val="258677712"/>
        <c:crosses val="autoZero"/>
        <c:auto val="1"/>
        <c:lblOffset val="100"/>
        <c:baseTimeUnit val="years"/>
      </c:dateAx>
      <c:valAx>
        <c:axId val="258677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677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8708160"/>
        <c:axId val="258708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8708160"/>
        <c:axId val="258708552"/>
      </c:lineChart>
      <c:dateAx>
        <c:axId val="258708160"/>
        <c:scaling>
          <c:orientation val="minMax"/>
        </c:scaling>
        <c:delete val="1"/>
        <c:axPos val="b"/>
        <c:numFmt formatCode="ge" sourceLinked="1"/>
        <c:majorTickMark val="none"/>
        <c:minorTickMark val="none"/>
        <c:tickLblPos val="none"/>
        <c:crossAx val="258708552"/>
        <c:crosses val="autoZero"/>
        <c:auto val="1"/>
        <c:lblOffset val="100"/>
        <c:baseTimeUnit val="years"/>
      </c:dateAx>
      <c:valAx>
        <c:axId val="258708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70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8709728"/>
        <c:axId val="258710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8709728"/>
        <c:axId val="258710120"/>
      </c:lineChart>
      <c:dateAx>
        <c:axId val="258709728"/>
        <c:scaling>
          <c:orientation val="minMax"/>
        </c:scaling>
        <c:delete val="1"/>
        <c:axPos val="b"/>
        <c:numFmt formatCode="ge" sourceLinked="1"/>
        <c:majorTickMark val="none"/>
        <c:minorTickMark val="none"/>
        <c:tickLblPos val="none"/>
        <c:crossAx val="258710120"/>
        <c:crosses val="autoZero"/>
        <c:auto val="1"/>
        <c:lblOffset val="100"/>
        <c:baseTimeUnit val="years"/>
      </c:dateAx>
      <c:valAx>
        <c:axId val="258710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709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734.34</c:v>
                </c:pt>
                <c:pt idx="1">
                  <c:v>483.15</c:v>
                </c:pt>
                <c:pt idx="2">
                  <c:v>453.79</c:v>
                </c:pt>
                <c:pt idx="3">
                  <c:v>404.17</c:v>
                </c:pt>
                <c:pt idx="4">
                  <c:v>430.81</c:v>
                </c:pt>
              </c:numCache>
            </c:numRef>
          </c:val>
        </c:ser>
        <c:dLbls>
          <c:showLegendKey val="0"/>
          <c:showVal val="0"/>
          <c:showCatName val="0"/>
          <c:showSerName val="0"/>
          <c:showPercent val="0"/>
          <c:showBubbleSize val="0"/>
        </c:dLbls>
        <c:gapWidth val="150"/>
        <c:axId val="258711296"/>
        <c:axId val="258950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421.01</c:v>
                </c:pt>
                <c:pt idx="1">
                  <c:v>430.64</c:v>
                </c:pt>
                <c:pt idx="2">
                  <c:v>446.63</c:v>
                </c:pt>
                <c:pt idx="3">
                  <c:v>416.91</c:v>
                </c:pt>
                <c:pt idx="4">
                  <c:v>392.19</c:v>
                </c:pt>
              </c:numCache>
            </c:numRef>
          </c:val>
          <c:smooth val="0"/>
        </c:ser>
        <c:dLbls>
          <c:showLegendKey val="0"/>
          <c:showVal val="0"/>
          <c:showCatName val="0"/>
          <c:showSerName val="0"/>
          <c:showPercent val="0"/>
          <c:showBubbleSize val="0"/>
        </c:dLbls>
        <c:marker val="1"/>
        <c:smooth val="0"/>
        <c:axId val="258711296"/>
        <c:axId val="258950016"/>
      </c:lineChart>
      <c:dateAx>
        <c:axId val="258711296"/>
        <c:scaling>
          <c:orientation val="minMax"/>
        </c:scaling>
        <c:delete val="1"/>
        <c:axPos val="b"/>
        <c:numFmt formatCode="ge" sourceLinked="1"/>
        <c:majorTickMark val="none"/>
        <c:minorTickMark val="none"/>
        <c:tickLblPos val="none"/>
        <c:crossAx val="258950016"/>
        <c:crosses val="autoZero"/>
        <c:auto val="1"/>
        <c:lblOffset val="100"/>
        <c:baseTimeUnit val="years"/>
      </c:dateAx>
      <c:valAx>
        <c:axId val="25895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711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26.24</c:v>
                </c:pt>
                <c:pt idx="1">
                  <c:v>42.85</c:v>
                </c:pt>
                <c:pt idx="2">
                  <c:v>40.15</c:v>
                </c:pt>
                <c:pt idx="3">
                  <c:v>42.79</c:v>
                </c:pt>
                <c:pt idx="4">
                  <c:v>41.91</c:v>
                </c:pt>
              </c:numCache>
            </c:numRef>
          </c:val>
        </c:ser>
        <c:dLbls>
          <c:showLegendKey val="0"/>
          <c:showVal val="0"/>
          <c:showCatName val="0"/>
          <c:showSerName val="0"/>
          <c:showPercent val="0"/>
          <c:showBubbleSize val="0"/>
        </c:dLbls>
        <c:gapWidth val="150"/>
        <c:axId val="258951192"/>
        <c:axId val="25895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58.98</c:v>
                </c:pt>
                <c:pt idx="1">
                  <c:v>58.78</c:v>
                </c:pt>
                <c:pt idx="2">
                  <c:v>58.53</c:v>
                </c:pt>
                <c:pt idx="3">
                  <c:v>57.93</c:v>
                </c:pt>
                <c:pt idx="4">
                  <c:v>57.03</c:v>
                </c:pt>
              </c:numCache>
            </c:numRef>
          </c:val>
          <c:smooth val="0"/>
        </c:ser>
        <c:dLbls>
          <c:showLegendKey val="0"/>
          <c:showVal val="0"/>
          <c:showCatName val="0"/>
          <c:showSerName val="0"/>
          <c:showPercent val="0"/>
          <c:showBubbleSize val="0"/>
        </c:dLbls>
        <c:marker val="1"/>
        <c:smooth val="0"/>
        <c:axId val="258951192"/>
        <c:axId val="258951584"/>
      </c:lineChart>
      <c:dateAx>
        <c:axId val="258951192"/>
        <c:scaling>
          <c:orientation val="minMax"/>
        </c:scaling>
        <c:delete val="1"/>
        <c:axPos val="b"/>
        <c:numFmt formatCode="ge" sourceLinked="1"/>
        <c:majorTickMark val="none"/>
        <c:minorTickMark val="none"/>
        <c:tickLblPos val="none"/>
        <c:crossAx val="258951584"/>
        <c:crosses val="autoZero"/>
        <c:auto val="1"/>
        <c:lblOffset val="100"/>
        <c:baseTimeUnit val="years"/>
      </c:dateAx>
      <c:valAx>
        <c:axId val="25895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951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413.27</c:v>
                </c:pt>
                <c:pt idx="1">
                  <c:v>280.47000000000003</c:v>
                </c:pt>
                <c:pt idx="2">
                  <c:v>298.23</c:v>
                </c:pt>
                <c:pt idx="3">
                  <c:v>287.20999999999998</c:v>
                </c:pt>
                <c:pt idx="4">
                  <c:v>292.98</c:v>
                </c:pt>
              </c:numCache>
            </c:numRef>
          </c:val>
        </c:ser>
        <c:dLbls>
          <c:showLegendKey val="0"/>
          <c:showVal val="0"/>
          <c:showCatName val="0"/>
          <c:showSerName val="0"/>
          <c:showPercent val="0"/>
          <c:showBubbleSize val="0"/>
        </c:dLbls>
        <c:gapWidth val="150"/>
        <c:axId val="258952760"/>
        <c:axId val="258953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253.84</c:v>
                </c:pt>
                <c:pt idx="1">
                  <c:v>257.02999999999997</c:v>
                </c:pt>
                <c:pt idx="2">
                  <c:v>266.57</c:v>
                </c:pt>
                <c:pt idx="3">
                  <c:v>276.93</c:v>
                </c:pt>
                <c:pt idx="4">
                  <c:v>283.73</c:v>
                </c:pt>
              </c:numCache>
            </c:numRef>
          </c:val>
          <c:smooth val="0"/>
        </c:ser>
        <c:dLbls>
          <c:showLegendKey val="0"/>
          <c:showVal val="0"/>
          <c:showCatName val="0"/>
          <c:showSerName val="0"/>
          <c:showPercent val="0"/>
          <c:showBubbleSize val="0"/>
        </c:dLbls>
        <c:marker val="1"/>
        <c:smooth val="0"/>
        <c:axId val="258952760"/>
        <c:axId val="258953152"/>
      </c:lineChart>
      <c:dateAx>
        <c:axId val="258952760"/>
        <c:scaling>
          <c:orientation val="minMax"/>
        </c:scaling>
        <c:delete val="1"/>
        <c:axPos val="b"/>
        <c:numFmt formatCode="ge" sourceLinked="1"/>
        <c:majorTickMark val="none"/>
        <c:minorTickMark val="none"/>
        <c:tickLblPos val="none"/>
        <c:crossAx val="258953152"/>
        <c:crosses val="autoZero"/>
        <c:auto val="1"/>
        <c:lblOffset val="100"/>
        <c:baseTimeUnit val="years"/>
      </c:dateAx>
      <c:valAx>
        <c:axId val="258953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952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【345.93】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【58.84】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【272.79】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【59.44】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X11" zoomScale="80" zoomScaleNormal="80" workbookViewId="0">
      <selection activeCell="CA14" sqref="CA1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白河市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特定地域生活排水処理</v>
      </c>
      <c r="Q8" s="70"/>
      <c r="R8" s="70"/>
      <c r="S8" s="70"/>
      <c r="T8" s="70"/>
      <c r="U8" s="70"/>
      <c r="V8" s="70"/>
      <c r="W8" s="70" t="str">
        <f>データ!L6</f>
        <v>K3</v>
      </c>
      <c r="X8" s="70"/>
      <c r="Y8" s="70"/>
      <c r="Z8" s="70"/>
      <c r="AA8" s="70"/>
      <c r="AB8" s="70"/>
      <c r="AC8" s="70"/>
      <c r="AD8" s="3"/>
      <c r="AE8" s="3"/>
      <c r="AF8" s="3"/>
      <c r="AG8" s="3"/>
      <c r="AH8" s="3"/>
      <c r="AI8" s="3"/>
      <c r="AJ8" s="3"/>
      <c r="AK8" s="3"/>
      <c r="AL8" s="64">
        <f>データ!R6</f>
        <v>62754</v>
      </c>
      <c r="AM8" s="64"/>
      <c r="AN8" s="64"/>
      <c r="AO8" s="64"/>
      <c r="AP8" s="64"/>
      <c r="AQ8" s="64"/>
      <c r="AR8" s="64"/>
      <c r="AS8" s="64"/>
      <c r="AT8" s="63">
        <f>データ!S6</f>
        <v>305.32</v>
      </c>
      <c r="AU8" s="63"/>
      <c r="AV8" s="63"/>
      <c r="AW8" s="63"/>
      <c r="AX8" s="63"/>
      <c r="AY8" s="63"/>
      <c r="AZ8" s="63"/>
      <c r="BA8" s="63"/>
      <c r="BB8" s="63">
        <f>データ!T6</f>
        <v>205.54</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3.33</v>
      </c>
      <c r="Q10" s="63"/>
      <c r="R10" s="63"/>
      <c r="S10" s="63"/>
      <c r="T10" s="63"/>
      <c r="U10" s="63"/>
      <c r="V10" s="63"/>
      <c r="W10" s="63">
        <f>データ!P6</f>
        <v>100</v>
      </c>
      <c r="X10" s="63"/>
      <c r="Y10" s="63"/>
      <c r="Z10" s="63"/>
      <c r="AA10" s="63"/>
      <c r="AB10" s="63"/>
      <c r="AC10" s="63"/>
      <c r="AD10" s="64">
        <f>データ!Q6</f>
        <v>2786</v>
      </c>
      <c r="AE10" s="64"/>
      <c r="AF10" s="64"/>
      <c r="AG10" s="64"/>
      <c r="AH10" s="64"/>
      <c r="AI10" s="64"/>
      <c r="AJ10" s="64"/>
      <c r="AK10" s="2"/>
      <c r="AL10" s="64">
        <f>データ!U6</f>
        <v>2080</v>
      </c>
      <c r="AM10" s="64"/>
      <c r="AN10" s="64"/>
      <c r="AO10" s="64"/>
      <c r="AP10" s="64"/>
      <c r="AQ10" s="64"/>
      <c r="AR10" s="64"/>
      <c r="AS10" s="64"/>
      <c r="AT10" s="63">
        <f>データ!V6</f>
        <v>273.31</v>
      </c>
      <c r="AU10" s="63"/>
      <c r="AV10" s="63"/>
      <c r="AW10" s="63"/>
      <c r="AX10" s="63"/>
      <c r="AY10" s="63"/>
      <c r="AZ10" s="63"/>
      <c r="BA10" s="63"/>
      <c r="BB10" s="63">
        <f>データ!W6</f>
        <v>7.61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72052</v>
      </c>
      <c r="D6" s="31">
        <f t="shared" si="3"/>
        <v>47</v>
      </c>
      <c r="E6" s="31">
        <f t="shared" si="3"/>
        <v>18</v>
      </c>
      <c r="F6" s="31">
        <f t="shared" si="3"/>
        <v>0</v>
      </c>
      <c r="G6" s="31">
        <f t="shared" si="3"/>
        <v>0</v>
      </c>
      <c r="H6" s="31" t="str">
        <f t="shared" si="3"/>
        <v>福島県　白河市</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3.33</v>
      </c>
      <c r="P6" s="32">
        <f t="shared" si="3"/>
        <v>100</v>
      </c>
      <c r="Q6" s="32">
        <f t="shared" si="3"/>
        <v>2786</v>
      </c>
      <c r="R6" s="32">
        <f t="shared" si="3"/>
        <v>62754</v>
      </c>
      <c r="S6" s="32">
        <f t="shared" si="3"/>
        <v>305.32</v>
      </c>
      <c r="T6" s="32">
        <f t="shared" si="3"/>
        <v>205.54</v>
      </c>
      <c r="U6" s="32">
        <f t="shared" si="3"/>
        <v>2080</v>
      </c>
      <c r="V6" s="32">
        <f t="shared" si="3"/>
        <v>273.31</v>
      </c>
      <c r="W6" s="32">
        <f t="shared" si="3"/>
        <v>7.61</v>
      </c>
      <c r="X6" s="33">
        <f>IF(X7="",NA(),X7)</f>
        <v>97.79</v>
      </c>
      <c r="Y6" s="33">
        <f t="shared" ref="Y6:AG6" si="4">IF(Y7="",NA(),Y7)</f>
        <v>97.24</v>
      </c>
      <c r="Z6" s="33">
        <f t="shared" si="4"/>
        <v>97.14</v>
      </c>
      <c r="AA6" s="33">
        <f t="shared" si="4"/>
        <v>97.02</v>
      </c>
      <c r="AB6" s="33">
        <f t="shared" si="4"/>
        <v>96.93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734.34</v>
      </c>
      <c r="BF6" s="33">
        <f t="shared" ref="BF6:BN6" si="7">IF(BF7="",NA(),BF7)</f>
        <v>483.15</v>
      </c>
      <c r="BG6" s="33">
        <f t="shared" si="7"/>
        <v>453.79</v>
      </c>
      <c r="BH6" s="33">
        <f t="shared" si="7"/>
        <v>404.17</v>
      </c>
      <c r="BI6" s="33">
        <f t="shared" si="7"/>
        <v>430.81</v>
      </c>
      <c r="BJ6" s="33">
        <f t="shared" si="7"/>
        <v>421.01</v>
      </c>
      <c r="BK6" s="33">
        <f t="shared" si="7"/>
        <v>430.64</v>
      </c>
      <c r="BL6" s="33">
        <f t="shared" si="7"/>
        <v>446.63</v>
      </c>
      <c r="BM6" s="33">
        <f t="shared" si="7"/>
        <v>416.91</v>
      </c>
      <c r="BN6" s="33">
        <f t="shared" si="7"/>
        <v>392.19</v>
      </c>
      <c r="BO6" s="32" t="str">
        <f>IF(BO7="","",IF(BO7="-","【-】","【"&amp;SUBSTITUTE(TEXT(BO7,"#,##0.00"),"-","△")&amp;"】"))</f>
        <v>【345.93】</v>
      </c>
      <c r="BP6" s="33">
        <f>IF(BP7="",NA(),BP7)</f>
        <v>26.24</v>
      </c>
      <c r="BQ6" s="33">
        <f t="shared" ref="BQ6:BY6" si="8">IF(BQ7="",NA(),BQ7)</f>
        <v>42.85</v>
      </c>
      <c r="BR6" s="33">
        <f t="shared" si="8"/>
        <v>40.15</v>
      </c>
      <c r="BS6" s="33">
        <f t="shared" si="8"/>
        <v>42.79</v>
      </c>
      <c r="BT6" s="33">
        <f t="shared" si="8"/>
        <v>41.91</v>
      </c>
      <c r="BU6" s="33">
        <f t="shared" si="8"/>
        <v>58.98</v>
      </c>
      <c r="BV6" s="33">
        <f t="shared" si="8"/>
        <v>58.78</v>
      </c>
      <c r="BW6" s="33">
        <f t="shared" si="8"/>
        <v>58.53</v>
      </c>
      <c r="BX6" s="33">
        <f t="shared" si="8"/>
        <v>57.93</v>
      </c>
      <c r="BY6" s="33">
        <f t="shared" si="8"/>
        <v>57.03</v>
      </c>
      <c r="BZ6" s="32" t="str">
        <f>IF(BZ7="","",IF(BZ7="-","【-】","【"&amp;SUBSTITUTE(TEXT(BZ7,"#,##0.00"),"-","△")&amp;"】"))</f>
        <v>【59.44】</v>
      </c>
      <c r="CA6" s="33">
        <f>IF(CA7="",NA(),CA7)</f>
        <v>413.27</v>
      </c>
      <c r="CB6" s="33">
        <f t="shared" ref="CB6:CJ6" si="9">IF(CB7="",NA(),CB7)</f>
        <v>280.47000000000003</v>
      </c>
      <c r="CC6" s="33">
        <f t="shared" si="9"/>
        <v>298.23</v>
      </c>
      <c r="CD6" s="33">
        <f t="shared" si="9"/>
        <v>287.20999999999998</v>
      </c>
      <c r="CE6" s="33">
        <f t="shared" si="9"/>
        <v>292.98</v>
      </c>
      <c r="CF6" s="33">
        <f t="shared" si="9"/>
        <v>253.84</v>
      </c>
      <c r="CG6" s="33">
        <f t="shared" si="9"/>
        <v>257.02999999999997</v>
      </c>
      <c r="CH6" s="33">
        <f t="shared" si="9"/>
        <v>266.57</v>
      </c>
      <c r="CI6" s="33">
        <f t="shared" si="9"/>
        <v>276.93</v>
      </c>
      <c r="CJ6" s="33">
        <f t="shared" si="9"/>
        <v>283.73</v>
      </c>
      <c r="CK6" s="32" t="str">
        <f>IF(CK7="","",IF(CK7="-","【-】","【"&amp;SUBSTITUTE(TEXT(CK7,"#,##0.00"),"-","△")&amp;"】"))</f>
        <v>【272.79】</v>
      </c>
      <c r="CL6" s="33">
        <f>IF(CL7="",NA(),CL7)</f>
        <v>15.8</v>
      </c>
      <c r="CM6" s="33">
        <f t="shared" ref="CM6:CU6" si="10">IF(CM7="",NA(),CM7)</f>
        <v>13.18</v>
      </c>
      <c r="CN6" s="33">
        <f t="shared" si="10"/>
        <v>8.57</v>
      </c>
      <c r="CO6" s="33">
        <f t="shared" si="10"/>
        <v>9</v>
      </c>
      <c r="CP6" s="33">
        <f t="shared" si="10"/>
        <v>9.11</v>
      </c>
      <c r="CQ6" s="33">
        <f t="shared" si="10"/>
        <v>60.03</v>
      </c>
      <c r="CR6" s="33">
        <f t="shared" si="10"/>
        <v>61.93</v>
      </c>
      <c r="CS6" s="33">
        <f t="shared" si="10"/>
        <v>58.06</v>
      </c>
      <c r="CT6" s="33">
        <f t="shared" si="10"/>
        <v>59.08</v>
      </c>
      <c r="CU6" s="33">
        <f t="shared" si="10"/>
        <v>58.25</v>
      </c>
      <c r="CV6" s="32" t="str">
        <f>IF(CV7="","",IF(CV7="-","【-】","【"&amp;SUBSTITUTE(TEXT(CV7,"#,##0.00"),"-","△")&amp;"】"))</f>
        <v>【58.84】</v>
      </c>
      <c r="CW6" s="33">
        <f>IF(CW7="",NA(),CW7)</f>
        <v>100</v>
      </c>
      <c r="CX6" s="33">
        <f t="shared" ref="CX6:DF6" si="11">IF(CX7="",NA(),CX7)</f>
        <v>100</v>
      </c>
      <c r="CY6" s="33">
        <f t="shared" si="11"/>
        <v>100</v>
      </c>
      <c r="CZ6" s="33">
        <f t="shared" si="11"/>
        <v>100</v>
      </c>
      <c r="DA6" s="33">
        <f t="shared" si="11"/>
        <v>100</v>
      </c>
      <c r="DB6" s="33">
        <f t="shared" si="11"/>
        <v>76.8</v>
      </c>
      <c r="DC6" s="33">
        <f t="shared" si="11"/>
        <v>77.25</v>
      </c>
      <c r="DD6" s="33">
        <f t="shared" si="11"/>
        <v>75.790000000000006</v>
      </c>
      <c r="DE6" s="33">
        <f t="shared" si="11"/>
        <v>77.12</v>
      </c>
      <c r="DF6" s="33">
        <f t="shared" si="11"/>
        <v>68.150000000000006</v>
      </c>
      <c r="DG6" s="32" t="str">
        <f>IF(DG7="","",IF(DG7="-","【-】","【"&amp;SUBSTITUTE(TEXT(DG7,"#,##0.00"),"-","△")&amp;"】"))</f>
        <v>【74.35】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72052</v>
      </c>
      <c r="D7" s="35">
        <v>47</v>
      </c>
      <c r="E7" s="35">
        <v>18</v>
      </c>
      <c r="F7" s="35">
        <v>0</v>
      </c>
      <c r="G7" s="35">
        <v>0</v>
      </c>
      <c r="H7" s="35" t="s">
        <v>96</v>
      </c>
      <c r="I7" s="35" t="s">
        <v>97</v>
      </c>
      <c r="J7" s="35" t="s">
        <v>98</v>
      </c>
      <c r="K7" s="35" t="s">
        <v>99</v>
      </c>
      <c r="L7" s="35" t="s">
        <v>100</v>
      </c>
      <c r="M7" s="36" t="s">
        <v>101</v>
      </c>
      <c r="N7" s="36" t="s">
        <v>102</v>
      </c>
      <c r="O7" s="36">
        <v>3.33</v>
      </c>
      <c r="P7" s="36">
        <v>100</v>
      </c>
      <c r="Q7" s="36">
        <v>2786</v>
      </c>
      <c r="R7" s="36">
        <v>62754</v>
      </c>
      <c r="S7" s="36">
        <v>305.32</v>
      </c>
      <c r="T7" s="36">
        <v>205.54</v>
      </c>
      <c r="U7" s="36">
        <v>2080</v>
      </c>
      <c r="V7" s="36">
        <v>273.31</v>
      </c>
      <c r="W7" s="36">
        <v>7.61</v>
      </c>
      <c r="X7" s="36">
        <v>97.79</v>
      </c>
      <c r="Y7" s="36">
        <v>97.24</v>
      </c>
      <c r="Z7" s="36">
        <v>97.14</v>
      </c>
      <c r="AA7" s="36">
        <v>97.02</v>
      </c>
      <c r="AB7" s="36">
        <v>96.93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734.34</v>
      </c>
      <c r="BF7" s="36">
        <v>483.15</v>
      </c>
      <c r="BG7" s="36">
        <v>453.79</v>
      </c>
      <c r="BH7" s="36">
        <v>404.17</v>
      </c>
      <c r="BI7" s="36">
        <v>430.81</v>
      </c>
      <c r="BJ7" s="36">
        <v>421.01</v>
      </c>
      <c r="BK7" s="36">
        <v>430.64</v>
      </c>
      <c r="BL7" s="36">
        <v>446.63</v>
      </c>
      <c r="BM7" s="36">
        <v>416.91</v>
      </c>
      <c r="BN7" s="36">
        <v>392.19</v>
      </c>
      <c r="BO7" s="36">
        <v>345.93</v>
      </c>
      <c r="BP7" s="36">
        <v>26.24</v>
      </c>
      <c r="BQ7" s="36">
        <v>42.85</v>
      </c>
      <c r="BR7" s="36">
        <v>40.15</v>
      </c>
      <c r="BS7" s="36">
        <v>42.79</v>
      </c>
      <c r="BT7" s="36">
        <v>41.91</v>
      </c>
      <c r="BU7" s="36">
        <v>58.98</v>
      </c>
      <c r="BV7" s="36">
        <v>58.78</v>
      </c>
      <c r="BW7" s="36">
        <v>58.53</v>
      </c>
      <c r="BX7" s="36">
        <v>57.93</v>
      </c>
      <c r="BY7" s="36">
        <v>57.03</v>
      </c>
      <c r="BZ7" s="36">
        <v>59.44</v>
      </c>
      <c r="CA7" s="36">
        <v>413.27</v>
      </c>
      <c r="CB7" s="36">
        <v>280.47000000000003</v>
      </c>
      <c r="CC7" s="36">
        <v>298.23</v>
      </c>
      <c r="CD7" s="36">
        <v>287.20999999999998</v>
      </c>
      <c r="CE7" s="36">
        <v>292.98</v>
      </c>
      <c r="CF7" s="36">
        <v>253.84</v>
      </c>
      <c r="CG7" s="36">
        <v>257.02999999999997</v>
      </c>
      <c r="CH7" s="36">
        <v>266.57</v>
      </c>
      <c r="CI7" s="36">
        <v>276.93</v>
      </c>
      <c r="CJ7" s="36">
        <v>283.73</v>
      </c>
      <c r="CK7" s="36">
        <v>272.79000000000002</v>
      </c>
      <c r="CL7" s="36">
        <v>15.8</v>
      </c>
      <c r="CM7" s="36">
        <v>13.18</v>
      </c>
      <c r="CN7" s="36">
        <v>8.57</v>
      </c>
      <c r="CO7" s="36">
        <v>9</v>
      </c>
      <c r="CP7" s="36">
        <v>9.11</v>
      </c>
      <c r="CQ7" s="36">
        <v>60.03</v>
      </c>
      <c r="CR7" s="36">
        <v>61.93</v>
      </c>
      <c r="CS7" s="36">
        <v>58.06</v>
      </c>
      <c r="CT7" s="36">
        <v>59.08</v>
      </c>
      <c r="CU7" s="36">
        <v>58.25</v>
      </c>
      <c r="CV7" s="36">
        <v>58.84</v>
      </c>
      <c r="CW7" s="36">
        <v>100</v>
      </c>
      <c r="CX7" s="36">
        <v>100</v>
      </c>
      <c r="CY7" s="36">
        <v>100</v>
      </c>
      <c r="CZ7" s="36">
        <v>100</v>
      </c>
      <c r="DA7" s="36">
        <v>100</v>
      </c>
      <c r="DB7" s="36">
        <v>76.8</v>
      </c>
      <c r="DC7" s="36">
        <v>77.25</v>
      </c>
      <c r="DD7" s="36">
        <v>75.790000000000006</v>
      </c>
      <c r="DE7" s="36">
        <v>77.12</v>
      </c>
      <c r="DF7" s="36">
        <v>68.150000000000006</v>
      </c>
      <c r="DG7" s="36">
        <v>74.349999999999994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default</cp:lastModifiedBy>
  <dcterms:created xsi:type="dcterms:W3CDTF">2017-02-08T03:22:02Z</dcterms:created>
  <dcterms:modified xsi:type="dcterms:W3CDTF">2017-02-15T23:55:56Z</dcterms:modified>
  <cp:category/>
</cp:coreProperties>
</file>