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上下水道課\共有フォルダ\総務係\報告\H28報告\18.H29.2.10公営企業経営分析\経営比較分析表（報告用）\34_会津美里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<sst xmlns="http://schemas.openxmlformats.org/spreadsheetml/2006/main" count="226" uniqueCount="111">
  <si>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</si>
  <si>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</si>
  <si>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</si>
  <si>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</si>
  <si>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</si>
  <si>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</si>
  <si>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</si>
  <si>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</si>
  <si>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</si>
  <si>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</si>
  <si>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</si>
  <si>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</si>
  <si>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</si>
  <si>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</si>
  <si>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</si>
  <si>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</si>
  <si>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</si>
  <si>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</si>
  <si>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</si>
  <si>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</si>
  <si>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</si>
  <si>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</si>
  <si>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</si>
  <si>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</si>
  <si>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</si>
  <si>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</si>
  <si>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</si>
  <si>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</si>
  <si>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</si>
  <si>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</si>
  <si>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</si>
  <si>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</si>
  <si>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</si>
  <si>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</si>
  <si>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</si>
  <si>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</si>
  <si>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</si>
  <si>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</si>
  <si>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</si>
  <si>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</si>
  <si>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</si>
  <si>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</si>
  <si>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</si>
  <si>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</si>
  <si>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</si>
  <si>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</si>
  <si>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</si>
  <si>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</si>
  <si>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</si>
  <si>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</si>
  <si>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</si>
  <si>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</si>
  <si>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</si>
  <si>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</si>
  <si>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</si>
  <si>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</si>
  <si>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</si>
  <si>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</si>
  <si>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</si>
  <si>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</si>
  <si>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</si>
  <si>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</si>
  <si>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</si>
  <si>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</si>
  <si>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</si>
  <si>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</si>
  <si>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</si>
  <si>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</si>
  <si>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</si>
  <si>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</si>
  <si>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</si>
  <si>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</si>
  <si>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</si>
  <si>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</si>
  <si>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</si>
  <si>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</si>
  <si>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</si>
  <si>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</si>
  <si>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</si>
  <si>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</si>
  <si>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</si>
  <si>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</si>
  <si>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</si>
  <si>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</si>
  <si>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</si>
  <si>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</si>
  <si>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</si>
  <si>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</si>
  <si>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</si>
  <si>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</si>
  <si>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</si>
  <si>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</si>
  <si>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</si>
  <si>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</si>
  <si>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</si>
  <si>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</si>
  <si>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会津美里町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</si>
  <si>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</si>
  <si>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</si>
  <si>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</si>
  <si>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</si>
  <si>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</si>
  <si>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</si>
  <si>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</si>
  <si>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</si>
  <si>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</si>
  <si>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</si>
  <si>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</si>
  <si>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維持管理経費を料金収入等で賄うことができている。
企業債現在高対事業規模比率
事業完了により、企業債残高は減少している。
経費回収率
使用料で回収すべき経費について、回収できている。
汚水処理原価
類似団体と比較し低い値となっている。
水洗化率
類似団体と比較し低い値となっている。
接続率の向上が必要である。</t>
    <rPh sb="0" eb="3">
      <t>シュウエキテキ</t>
    </rPh>
    <rPh sb="3" eb="5">
      <t>シュウシ</t>
    </rPh>
    <rPh sb="5" eb="7">
      <t>ヒリツ</t>
    </rPh>
    <rPh sb="8" eb="10">
      <t>イジ</t>
    </rPh>
    <rPh sb="10" eb="12">
      <t>カンリ</t>
    </rPh>
    <rPh sb="12" eb="14">
      <t>ケイヒ</t>
    </rPh>
    <rPh sb="15" eb="17">
      <t>リョウキン</t>
    </rPh>
    <rPh sb="17" eb="20">
      <t>シュウニュウトウ</t>
    </rPh>
    <rPh sb="21" eb="22">
      <t>マカナ</t>
    </rPh>
    <rPh sb="34" eb="36">
      <t>キギョウ</t>
    </rPh>
    <rPh sb="36" eb="37">
      <t>サイ</t>
    </rPh>
    <rPh sb="37" eb="40">
      <t>ゲンザイダカ</t>
    </rPh>
    <rPh sb="40" eb="41">
      <t>タイ</t>
    </rPh>
    <rPh sb="41" eb="43">
      <t>ジギョウ</t>
    </rPh>
    <rPh sb="43" eb="45">
      <t>キボ</t>
    </rPh>
    <rPh sb="45" eb="47">
      <t>ヒリツ</t>
    </rPh>
    <rPh sb="48" eb="50">
      <t>ジギョウ</t>
    </rPh>
    <rPh sb="50" eb="52">
      <t>カンリョウ</t>
    </rPh>
    <rPh sb="56" eb="58">
      <t>キギョウ</t>
    </rPh>
    <rPh sb="58" eb="59">
      <t>サイ</t>
    </rPh>
    <rPh sb="59" eb="61">
      <t>ザンダカ</t>
    </rPh>
    <rPh sb="62" eb="64">
      <t>ゲンショウ</t>
    </rPh>
    <rPh sb="71" eb="73">
      <t>ケイヒ</t>
    </rPh>
    <rPh sb="73" eb="75">
      <t>カイシュウ</t>
    </rPh>
    <rPh sb="75" eb="76">
      <t>リツ</t>
    </rPh>
    <rPh sb="77" eb="79">
      <t>シヨウ</t>
    </rPh>
    <rPh sb="79" eb="80">
      <t>リョウ</t>
    </rPh>
    <rPh sb="81" eb="83">
      <t>カイシュウ</t>
    </rPh>
    <rPh sb="86" eb="88">
      <t>ケイヒ</t>
    </rPh>
    <rPh sb="93" eb="95">
      <t>カイシュウ</t>
    </rPh>
    <rPh sb="103" eb="105">
      <t>オスイ</t>
    </rPh>
    <rPh sb="105" eb="107">
      <t>ショリ</t>
    </rPh>
    <rPh sb="107" eb="109">
      <t>ゲンカ</t>
    </rPh>
    <rPh sb="110" eb="112">
      <t>ルイジ</t>
    </rPh>
    <rPh sb="112" eb="114">
      <t>ダンタイ</t>
    </rPh>
    <rPh sb="115" eb="117">
      <t>ヒカク</t>
    </rPh>
    <rPh sb="118" eb="119">
      <t>ヒク</t>
    </rPh>
    <rPh sb="120" eb="121">
      <t>アタイ</t>
    </rPh>
    <rPh sb="130" eb="133">
      <t>スイセンカ</t>
    </rPh>
    <rPh sb="133" eb="134">
      <t>リツ</t>
    </rPh>
    <rPh sb="135" eb="137">
      <t>ルイジ</t>
    </rPh>
    <rPh sb="137" eb="139">
      <t>ダンタイ</t>
    </rPh>
    <rPh sb="140" eb="142">
      <t>ヒカク</t>
    </rPh>
    <rPh sb="143" eb="144">
      <t>ヒク</t>
    </rPh>
    <rPh sb="145" eb="146">
      <t>アタイ</t>
    </rPh>
    <rPh sb="154" eb="156">
      <t>セツゾク</t>
    </rPh>
    <rPh sb="156" eb="157">
      <t>リツ</t>
    </rPh>
    <rPh sb="158" eb="160">
      <t>コウジョウ</t>
    </rPh>
    <rPh sb="161" eb="163">
      <t>ヒツヨウ</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</si>
  <si>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</si>
  <si>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維持管理経費削減等に向けた検証等が必要である。</t>
    <rPh sb="0" eb="2">
      <t>コンゴ</t>
    </rPh>
    <rPh sb="3" eb="5">
      <t>セツゾク</t>
    </rPh>
    <rPh sb="5" eb="7">
      <t>ケンスウ</t>
    </rPh>
    <rPh sb="8" eb="10">
      <t>ゾウカ</t>
    </rPh>
    <rPh sb="13" eb="16">
      <t>スイセンカ</t>
    </rPh>
    <rPh sb="16" eb="17">
      <t>リツ</t>
    </rPh>
    <rPh sb="18" eb="20">
      <t>コウジョウ</t>
    </rPh>
    <rPh sb="21" eb="23">
      <t>ミコ</t>
    </rPh>
    <rPh sb="28" eb="30">
      <t>ギョウセイ</t>
    </rPh>
    <rPh sb="30" eb="32">
      <t>ジンコウ</t>
    </rPh>
    <rPh sb="33" eb="35">
      <t>ゲンショウ</t>
    </rPh>
    <rPh sb="36" eb="37">
      <t>トモナ</t>
    </rPh>
    <rPh sb="38" eb="41">
      <t>シヨウリョウ</t>
    </rPh>
    <rPh sb="42" eb="44">
      <t>オオハバ</t>
    </rPh>
    <rPh sb="45" eb="47">
      <t>ゾウカ</t>
    </rPh>
    <rPh sb="48" eb="50">
      <t>ミコ</t>
    </rPh>
    <rPh sb="56" eb="58">
      <t>イジ</t>
    </rPh>
    <rPh sb="58" eb="60">
      <t>カンリ</t>
    </rPh>
    <rPh sb="60" eb="62">
      <t>ケイヒ</t>
    </rPh>
    <rPh sb="62" eb="64">
      <t>サクゲン</t>
    </rPh>
    <rPh sb="64" eb="65">
      <t>トウ</t>
    </rPh>
    <rPh sb="66" eb="67">
      <t>ム</t>
    </rPh>
    <rPh sb="69" eb="72">
      <t>ケンショウナド</t>
    </rPh>
    <rPh sb="73" eb="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</si>
</sst>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0937112"/>
        <c:axId val="27087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270937112"/>
        <c:axId val="270875224"/>
      </c:lineChart>
      <c:dateAx>
        <c:axId val="270937112"/>
        <c:scaling>
          <c:orientation val="minMax"/>
        </c:scaling>
        <c:delete val="1"/>
        <c:axPos val="b"/>
        <c:numFmt formatCode="ge" sourceLinked="1"/>
        <c:majorTickMark val="none"/>
        <c:minorTickMark val="none"/>
        <c:tickLblPos val="none"/>
        <c:crossAx val="270875224"/>
        <c:crosses val="autoZero"/>
        <c:auto val="1"/>
        <c:lblOffset val="100"/>
        <c:baseTimeUnit val="years"/>
      </c:dateAx>
      <c:valAx>
        <c:axId val="27087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93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1780040"/>
        <c:axId val="27178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271780040"/>
        <c:axId val="271780432"/>
      </c:lineChart>
      <c:dateAx>
        <c:axId val="271780040"/>
        <c:scaling>
          <c:orientation val="minMax"/>
        </c:scaling>
        <c:delete val="1"/>
        <c:axPos val="b"/>
        <c:numFmt formatCode="ge" sourceLinked="1"/>
        <c:majorTickMark val="none"/>
        <c:minorTickMark val="none"/>
        <c:tickLblPos val="none"/>
        <c:crossAx val="271780432"/>
        <c:crosses val="autoZero"/>
        <c:auto val="1"/>
        <c:lblOffset val="100"/>
        <c:baseTimeUnit val="years"/>
      </c:dateAx>
      <c:valAx>
        <c:axId val="27178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8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50.6</c:v>
                </c:pt>
                <c:pt idx="1">
                  <c:v>54.41</c:v>
                </c:pt>
                <c:pt idx="2">
                  <c:v>54.33</c:v>
                </c:pt>
                <c:pt idx="3">
                  <c:v>54.55</c:v>
                </c:pt>
                <c:pt idx="4">
                  <c:v>54.69</c:v>
                </c:pt>
              </c:numCache>
            </c:numRef>
          </c:val>
        </c:ser>
        <c:dLbls>
          <c:showLegendKey val="0"/>
          <c:showVal val="0"/>
          <c:showCatName val="0"/>
          <c:showSerName val="0"/>
          <c:showPercent val="0"/>
          <c:showBubbleSize val="0"/>
        </c:dLbls>
        <c:gapWidth val="150"/>
        <c:axId val="271567008"/>
        <c:axId val="27156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271567008"/>
        <c:axId val="271567400"/>
      </c:lineChart>
      <c:dateAx>
        <c:axId val="271567008"/>
        <c:scaling>
          <c:orientation val="minMax"/>
        </c:scaling>
        <c:delete val="1"/>
        <c:axPos val="b"/>
        <c:numFmt formatCode="ge" sourceLinked="1"/>
        <c:majorTickMark val="none"/>
        <c:minorTickMark val="none"/>
        <c:tickLblPos val="none"/>
        <c:crossAx val="271567400"/>
        <c:crosses val="autoZero"/>
        <c:auto val="1"/>
        <c:lblOffset val="100"/>
        <c:baseTimeUnit val="years"/>
      </c:dateAx>
      <c:valAx>
        <c:axId val="27156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5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99.19</c:v>
                </c:pt>
                <c:pt idx="1">
                  <c:v>98.99</c:v>
                </c:pt>
                <c:pt idx="2">
                  <c:v>100</c:v>
                </c:pt>
                <c:pt idx="3">
                  <c:v>100</c:v>
                </c:pt>
                <c:pt idx="4">
                  <c:v>100</c:v>
                </c:pt>
              </c:numCache>
            </c:numRef>
          </c:val>
        </c:ser>
        <c:dLbls>
          <c:showLegendKey val="0"/>
          <c:showVal val="0"/>
          <c:showCatName val="0"/>
          <c:showSerName val="0"/>
          <c:showPercent val="0"/>
          <c:showBubbleSize val="0"/>
        </c:dLbls>
        <c:gapWidth val="150"/>
        <c:axId val="271049152"/>
        <c:axId val="2710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049152"/>
        <c:axId val="271053632"/>
      </c:lineChart>
      <c:dateAx>
        <c:axId val="271049152"/>
        <c:scaling>
          <c:orientation val="minMax"/>
        </c:scaling>
        <c:delete val="1"/>
        <c:axPos val="b"/>
        <c:numFmt formatCode="ge" sourceLinked="1"/>
        <c:majorTickMark val="none"/>
        <c:minorTickMark val="none"/>
        <c:tickLblPos val="none"/>
        <c:crossAx val="271053632"/>
        <c:crosses val="autoZero"/>
        <c:auto val="1"/>
        <c:lblOffset val="100"/>
        <c:baseTimeUnit val="years"/>
      </c:dateAx>
      <c:valAx>
        <c:axId val="2710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0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104536"/>
        <c:axId val="27110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104536"/>
        <c:axId val="271104920"/>
      </c:lineChart>
      <c:dateAx>
        <c:axId val="271104536"/>
        <c:scaling>
          <c:orientation val="minMax"/>
        </c:scaling>
        <c:delete val="1"/>
        <c:axPos val="b"/>
        <c:numFmt formatCode="ge" sourceLinked="1"/>
        <c:majorTickMark val="none"/>
        <c:minorTickMark val="none"/>
        <c:tickLblPos val="none"/>
        <c:crossAx val="271104920"/>
        <c:crosses val="autoZero"/>
        <c:auto val="1"/>
        <c:lblOffset val="100"/>
        <c:baseTimeUnit val="years"/>
      </c:dateAx>
      <c:valAx>
        <c:axId val="27110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0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093752"/>
        <c:axId val="27176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093752"/>
        <c:axId val="271760680"/>
      </c:lineChart>
      <c:dateAx>
        <c:axId val="271093752"/>
        <c:scaling>
          <c:orientation val="minMax"/>
        </c:scaling>
        <c:delete val="1"/>
        <c:axPos val="b"/>
        <c:numFmt formatCode="ge" sourceLinked="1"/>
        <c:majorTickMark val="none"/>
        <c:minorTickMark val="none"/>
        <c:tickLblPos val="none"/>
        <c:crossAx val="271760680"/>
        <c:crosses val="autoZero"/>
        <c:auto val="1"/>
        <c:lblOffset val="100"/>
        <c:baseTimeUnit val="years"/>
      </c:dateAx>
      <c:valAx>
        <c:axId val="27176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09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10472"/>
        <c:axId val="10601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10472"/>
        <c:axId val="106010864"/>
      </c:lineChart>
      <c:dateAx>
        <c:axId val="106010472"/>
        <c:scaling>
          <c:orientation val="minMax"/>
        </c:scaling>
        <c:delete val="1"/>
        <c:axPos val="b"/>
        <c:numFmt formatCode="ge" sourceLinked="1"/>
        <c:majorTickMark val="none"/>
        <c:minorTickMark val="none"/>
        <c:tickLblPos val="none"/>
        <c:crossAx val="106010864"/>
        <c:crosses val="autoZero"/>
        <c:auto val="1"/>
        <c:lblOffset val="100"/>
        <c:baseTimeUnit val="years"/>
      </c:dateAx>
      <c:valAx>
        <c:axId val="10601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1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773768"/>
        <c:axId val="27177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773768"/>
        <c:axId val="271774160"/>
      </c:lineChart>
      <c:dateAx>
        <c:axId val="271773768"/>
        <c:scaling>
          <c:orientation val="minMax"/>
        </c:scaling>
        <c:delete val="1"/>
        <c:axPos val="b"/>
        <c:numFmt formatCode="ge" sourceLinked="1"/>
        <c:majorTickMark val="none"/>
        <c:minorTickMark val="none"/>
        <c:tickLblPos val="none"/>
        <c:crossAx val="271774160"/>
        <c:crosses val="autoZero"/>
        <c:auto val="1"/>
        <c:lblOffset val="100"/>
        <c:baseTimeUnit val="years"/>
      </c:dateAx>
      <c:valAx>
        <c:axId val="27177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7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654.70000000000005</c:v>
                </c:pt>
                <c:pt idx="1">
                  <c:v>381.56</c:v>
                </c:pt>
                <c:pt idx="2">
                  <c:v>802.65</c:v>
                </c:pt>
                <c:pt idx="3">
                  <c:v>120.83</c:v>
                </c:pt>
                <c:pt idx="4">
                  <c:v>775.84</c:v>
                </c:pt>
              </c:numCache>
            </c:numRef>
          </c:val>
        </c:ser>
        <c:dLbls>
          <c:showLegendKey val="0"/>
          <c:showVal val="0"/>
          <c:showCatName val="0"/>
          <c:showSerName val="0"/>
          <c:showPercent val="0"/>
          <c:showBubbleSize val="0"/>
        </c:dLbls>
        <c:gapWidth val="150"/>
        <c:axId val="271775336"/>
        <c:axId val="27177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271775336"/>
        <c:axId val="271775728"/>
      </c:lineChart>
      <c:dateAx>
        <c:axId val="271775336"/>
        <c:scaling>
          <c:orientation val="minMax"/>
        </c:scaling>
        <c:delete val="1"/>
        <c:axPos val="b"/>
        <c:numFmt formatCode="ge" sourceLinked="1"/>
        <c:majorTickMark val="none"/>
        <c:minorTickMark val="none"/>
        <c:tickLblPos val="none"/>
        <c:crossAx val="271775728"/>
        <c:crosses val="autoZero"/>
        <c:auto val="1"/>
        <c:lblOffset val="100"/>
        <c:baseTimeUnit val="years"/>
      </c:dateAx>
      <c:valAx>
        <c:axId val="27177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7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97.11</c:v>
                </c:pt>
                <c:pt idx="1">
                  <c:v>96.56</c:v>
                </c:pt>
                <c:pt idx="2">
                  <c:v>100</c:v>
                </c:pt>
                <c:pt idx="3">
                  <c:v>100</c:v>
                </c:pt>
                <c:pt idx="4">
                  <c:v>100</c:v>
                </c:pt>
              </c:numCache>
            </c:numRef>
          </c:val>
        </c:ser>
        <c:dLbls>
          <c:showLegendKey val="0"/>
          <c:showVal val="0"/>
          <c:showCatName val="0"/>
          <c:showSerName val="0"/>
          <c:showPercent val="0"/>
          <c:showBubbleSize val="0"/>
        </c:dLbls>
        <c:gapWidth val="150"/>
        <c:axId val="271776904"/>
        <c:axId val="27177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271776904"/>
        <c:axId val="271777296"/>
      </c:lineChart>
      <c:dateAx>
        <c:axId val="271776904"/>
        <c:scaling>
          <c:orientation val="minMax"/>
        </c:scaling>
        <c:delete val="1"/>
        <c:axPos val="b"/>
        <c:numFmt formatCode="ge" sourceLinked="1"/>
        <c:majorTickMark val="none"/>
        <c:minorTickMark val="none"/>
        <c:tickLblPos val="none"/>
        <c:crossAx val="271777296"/>
        <c:crosses val="autoZero"/>
        <c:auto val="1"/>
        <c:lblOffset val="100"/>
        <c:baseTimeUnit val="years"/>
      </c:dateAx>
      <c:valAx>
        <c:axId val="27177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7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124.67</c:v>
                </c:pt>
                <c:pt idx="1">
                  <c:v>117.86</c:v>
                </c:pt>
                <c:pt idx="2">
                  <c:v>121.81</c:v>
                </c:pt>
                <c:pt idx="3">
                  <c:v>124.88</c:v>
                </c:pt>
                <c:pt idx="4">
                  <c:v>132.79</c:v>
                </c:pt>
              </c:numCache>
            </c:numRef>
          </c:val>
        </c:ser>
        <c:dLbls>
          <c:showLegendKey val="0"/>
          <c:showVal val="0"/>
          <c:showCatName val="0"/>
          <c:showSerName val="0"/>
          <c:showPercent val="0"/>
          <c:showBubbleSize val="0"/>
        </c:dLbls>
        <c:gapWidth val="150"/>
        <c:axId val="271778472"/>
        <c:axId val="27177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271778472"/>
        <c:axId val="271778864"/>
      </c:lineChart>
      <c:dateAx>
        <c:axId val="271778472"/>
        <c:scaling>
          <c:orientation val="minMax"/>
        </c:scaling>
        <c:delete val="1"/>
        <c:axPos val="b"/>
        <c:numFmt formatCode="ge" sourceLinked="1"/>
        <c:majorTickMark val="none"/>
        <c:minorTickMark val="none"/>
        <c:tickLblPos val="none"/>
        <c:crossAx val="271778864"/>
        <c:crosses val="autoZero"/>
        <c:auto val="1"/>
        <c:lblOffset val="100"/>
        <c:baseTimeUnit val="years"/>
      </c:dateAx>
      <c:valAx>
        <c:axId val="27177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7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福島県　会津美里町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D3</v>
      </c>
      <c r="X8" s="64"/>
      <c r="Y8" s="64"/>
      <c r="Z8" s="64"/>
      <c r="AA8" s="64"/>
      <c r="AB8" s="64"/>
      <c r="AC8" s="64"/>
      <c r="AD8" s="3"/>
      <c r="AE8" s="3"/>
      <c r="AF8" s="3"/>
      <c r="AG8" s="3"/>
      <c r="AH8" s="3"/>
      <c r="AI8" s="3"/>
      <c r="AJ8" s="3"/>
      <c r="AK8" s="3"/>
      <c r="AL8" s="58">
        <f>データ!R6</f>
        <v>21497</v>
      </c>
      <c r="AM8" s="58"/>
      <c r="AN8" s="58"/>
      <c r="AO8" s="58"/>
      <c r="AP8" s="58"/>
      <c r="AQ8" s="58"/>
      <c r="AR8" s="58"/>
      <c r="AS8" s="58"/>
      <c r="AT8" s="57">
        <f>データ!S6</f>
        <v>276.33</v>
      </c>
      <c r="AU8" s="57"/>
      <c r="AV8" s="57"/>
      <c r="AW8" s="57"/>
      <c r="AX8" s="57"/>
      <c r="AY8" s="57"/>
      <c r="AZ8" s="57"/>
      <c r="BA8" s="57"/>
      <c r="BB8" s="57">
        <f>データ!T6</f>
        <v>77.790000000000006</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1.5</v>
      </c>
      <c r="Q10" s="57"/>
      <c r="R10" s="57"/>
      <c r="S10" s="57"/>
      <c r="T10" s="57"/>
      <c r="U10" s="57"/>
      <c r="V10" s="57"/>
      <c r="W10" s="57">
        <f>データ!P6</f>
        <v>100</v>
      </c>
      <c r="X10" s="57"/>
      <c r="Y10" s="57"/>
      <c r="Z10" s="57"/>
      <c r="AA10" s="57"/>
      <c r="AB10" s="57"/>
      <c r="AC10" s="57"/>
      <c r="AD10" s="58">
        <f>データ!Q6</f>
        <v>4860</v>
      </c>
      <c r="AE10" s="58"/>
      <c r="AF10" s="58"/>
      <c r="AG10" s="58"/>
      <c r="AH10" s="58"/>
      <c r="AI10" s="58"/>
      <c r="AJ10" s="58"/>
      <c r="AK10" s="2"/>
      <c r="AL10" s="58">
        <f>データ!U6</f>
        <v>320</v>
      </c>
      <c r="AM10" s="58"/>
      <c r="AN10" s="58"/>
      <c r="AO10" s="58"/>
      <c r="AP10" s="58"/>
      <c r="AQ10" s="58"/>
      <c r="AR10" s="58"/>
      <c r="AS10" s="58"/>
      <c r="AT10" s="57">
        <f>データ!V6</f>
        <v>0.15</v>
      </c>
      <c r="AU10" s="57"/>
      <c r="AV10" s="57"/>
      <c r="AW10" s="57"/>
      <c r="AX10" s="57"/>
      <c r="AY10" s="57"/>
      <c r="AZ10" s="57"/>
      <c r="BA10" s="57"/>
      <c r="BB10" s="57">
        <f>データ!W6</f>
        <v>2133.33</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74471</v>
      </c>
      <c r="D6" s="31">
        <f t="shared" si="3"/>
        <v>47</v>
      </c>
      <c r="E6" s="31">
        <f t="shared" si="3"/>
        <v>17</v>
      </c>
      <c r="F6" s="31">
        <f t="shared" si="3"/>
        <v>4</v>
      </c>
      <c r="G6" s="31">
        <f t="shared" si="3"/>
        <v>0</v>
      </c>
      <c r="H6" s="31" t="str">
        <f t="shared" si="3"/>
        <v>福島県　会津美里町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1.5</v>
      </c>
      <c r="P6" s="32">
        <f t="shared" si="3"/>
        <v>100</v>
      </c>
      <c r="Q6" s="32">
        <f t="shared" si="3"/>
        <v>4860</v>
      </c>
      <c r="R6" s="32">
        <f t="shared" si="3"/>
        <v>21497</v>
      </c>
      <c r="S6" s="32">
        <f t="shared" si="3"/>
        <v>276.33</v>
      </c>
      <c r="T6" s="32">
        <f t="shared" si="3"/>
        <v>77.790000000000006</v>
      </c>
      <c r="U6" s="32">
        <f t="shared" si="3"/>
        <v>320</v>
      </c>
      <c r="V6" s="32">
        <f t="shared" si="3"/>
        <v>0.15</v>
      </c>
      <c r="W6" s="32">
        <f t="shared" si="3"/>
        <v>2133.33</v>
      </c>
      <c r="X6" s="33">
        <f>IF(X7="",NA(),X7)</f>
        <v>99.19</v>
      </c>
      <c r="Y6" s="33">
        <f t="shared" ref="Y6:AG6" si="4">IF(Y7="",NA(),Y7)</f>
        <v>98.99</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654.70000000000005</v>
      </c>
      <c r="BF6" s="33">
        <f t="shared" ref="BF6:BN6" si="7">IF(BF7="",NA(),BF7)</f>
        <v>381.56</v>
      </c>
      <c r="BG6" s="33">
        <f t="shared" si="7"/>
        <v>802.65</v>
      </c>
      <c r="BH6" s="33">
        <f t="shared" si="7"/>
        <v>120.83</v>
      </c>
      <c r="BI6" s="33">
        <f t="shared" si="7"/>
        <v>775.84</v>
      </c>
      <c r="BJ6" s="33">
        <f t="shared" si="7"/>
        <v>1835.56</v>
      </c>
      <c r="BK6" s="33">
        <f t="shared" si="7"/>
        <v>1716.82</v>
      </c>
      <c r="BL6" s="33">
        <f t="shared" si="7"/>
        <v>1554.05</v>
      </c>
      <c r="BM6" s="33">
        <f t="shared" si="7"/>
        <v>1671.86</v>
      </c>
      <c r="BN6" s="33">
        <f t="shared" si="7"/>
        <v>1673.47</v>
      </c>
      <c r="BO6" s="32" t="str">
        <f>IF(BO7="","",IF(BO7="-","【-】","【"&amp;SUBSTITUTE(TEXT(BO7,"#,##0.00"),"-","△")&amp;"】"))</f>
        <v>【1,457.06】</v>
      </c>
      <c r="BP6" s="33">
        <f>IF(BP7="",NA(),BP7)</f>
        <v>97.11</v>
      </c>
      <c r="BQ6" s="33">
        <f t="shared" ref="BQ6:BY6" si="8">IF(BQ7="",NA(),BQ7)</f>
        <v>96.56</v>
      </c>
      <c r="BR6" s="33">
        <f t="shared" si="8"/>
        <v>100</v>
      </c>
      <c r="BS6" s="33">
        <f t="shared" si="8"/>
        <v>100</v>
      </c>
      <c r="BT6" s="33">
        <f t="shared" si="8"/>
        <v>100</v>
      </c>
      <c r="BU6" s="33">
        <f t="shared" si="8"/>
        <v>52.89</v>
      </c>
      <c r="BV6" s="33">
        <f t="shared" si="8"/>
        <v>51.73</v>
      </c>
      <c r="BW6" s="33">
        <f t="shared" si="8"/>
        <v>53.01</v>
      </c>
      <c r="BX6" s="33">
        <f t="shared" si="8"/>
        <v>50.54</v>
      </c>
      <c r="BY6" s="33">
        <f t="shared" si="8"/>
        <v>49.22</v>
      </c>
      <c r="BZ6" s="32" t="str">
        <f>IF(BZ7="","",IF(BZ7="-","【-】","【"&amp;SUBSTITUTE(TEXT(BZ7,"#,##0.00"),"-","△")&amp;"】"))</f>
        <v>【64.73】</v>
      </c>
      <c r="CA6" s="33">
        <f>IF(CA7="",NA(),CA7)</f>
        <v>124.67</v>
      </c>
      <c r="CB6" s="33">
        <f t="shared" ref="CB6:CJ6" si="9">IF(CB7="",NA(),CB7)</f>
        <v>117.86</v>
      </c>
      <c r="CC6" s="33">
        <f t="shared" si="9"/>
        <v>121.81</v>
      </c>
      <c r="CD6" s="33">
        <f t="shared" si="9"/>
        <v>124.88</v>
      </c>
      <c r="CE6" s="33">
        <f t="shared" si="9"/>
        <v>132.79</v>
      </c>
      <c r="CF6" s="33">
        <f t="shared" si="9"/>
        <v>300.52</v>
      </c>
      <c r="CG6" s="33">
        <f t="shared" si="9"/>
        <v>310.47000000000003</v>
      </c>
      <c r="CH6" s="33">
        <f t="shared" si="9"/>
        <v>299.39</v>
      </c>
      <c r="CI6" s="33">
        <f t="shared" si="9"/>
        <v>320.36</v>
      </c>
      <c r="CJ6" s="33">
        <f t="shared" si="9"/>
        <v>332.02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50.6</v>
      </c>
      <c r="CX6" s="33">
        <f t="shared" ref="CX6:DF6" si="11">IF(CX7="",NA(),CX7)</f>
        <v>54.41</v>
      </c>
      <c r="CY6" s="33">
        <f t="shared" si="11"/>
        <v>54.33</v>
      </c>
      <c r="CZ6" s="33">
        <f t="shared" si="11"/>
        <v>54.55</v>
      </c>
      <c r="DA6" s="33">
        <f t="shared" si="11"/>
        <v>54.69</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74471</v>
      </c>
      <c r="D7" s="35">
        <v>47</v>
      </c>
      <c r="E7" s="35">
        <v>17</v>
      </c>
      <c r="F7" s="35">
        <v>4</v>
      </c>
      <c r="G7" s="35">
        <v>0</v>
      </c>
      <c r="H7" s="35" t="s">
        <v>96</v>
      </c>
      <c r="I7" s="35" t="s">
        <v>97</v>
      </c>
      <c r="J7" s="35" t="s">
        <v>98</v>
      </c>
      <c r="K7" s="35" t="s">
        <v>99</v>
      </c>
      <c r="L7" s="35" t="s">
        <v>100</v>
      </c>
      <c r="M7" s="36" t="s">
        <v>101</v>
      </c>
      <c r="N7" s="36" t="s">
        <v>102</v>
      </c>
      <c r="O7" s="36">
        <v>1.5</v>
      </c>
      <c r="P7" s="36">
        <v>100</v>
      </c>
      <c r="Q7" s="36">
        <v>4860</v>
      </c>
      <c r="R7" s="36">
        <v>21497</v>
      </c>
      <c r="S7" s="36">
        <v>276.33</v>
      </c>
      <c r="T7" s="36">
        <v>77.790000000000006</v>
      </c>
      <c r="U7" s="36">
        <v>320</v>
      </c>
      <c r="V7" s="36">
        <v>0.15</v>
      </c>
      <c r="W7" s="36">
        <v>2133.33</v>
      </c>
      <c r="X7" s="36">
        <v>99.19</v>
      </c>
      <c r="Y7" s="36">
        <v>98.99</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654.70000000000005</v>
      </c>
      <c r="BF7" s="36">
        <v>381.56</v>
      </c>
      <c r="BG7" s="36">
        <v>802.65</v>
      </c>
      <c r="BH7" s="36">
        <v>120.83</v>
      </c>
      <c r="BI7" s="36">
        <v>775.84</v>
      </c>
      <c r="BJ7" s="36">
        <v>1835.56</v>
      </c>
      <c r="BK7" s="36">
        <v>1716.82</v>
      </c>
      <c r="BL7" s="36">
        <v>1554.05</v>
      </c>
      <c r="BM7" s="36">
        <v>1671.86</v>
      </c>
      <c r="BN7" s="36">
        <v>1673.47</v>
      </c>
      <c r="BO7" s="36">
        <v>1457.06</v>
      </c>
      <c r="BP7" s="36">
        <v>97.11</v>
      </c>
      <c r="BQ7" s="36">
        <v>96.56</v>
      </c>
      <c r="BR7" s="36">
        <v>100</v>
      </c>
      <c r="BS7" s="36">
        <v>100</v>
      </c>
      <c r="BT7" s="36">
        <v>100</v>
      </c>
      <c r="BU7" s="36">
        <v>52.89</v>
      </c>
      <c r="BV7" s="36">
        <v>51.73</v>
      </c>
      <c r="BW7" s="36">
        <v>53.01</v>
      </c>
      <c r="BX7" s="36">
        <v>50.54</v>
      </c>
      <c r="BY7" s="36">
        <v>49.22</v>
      </c>
      <c r="BZ7" s="36">
        <v>64.73</v>
      </c>
      <c r="CA7" s="36">
        <v>124.67</v>
      </c>
      <c r="CB7" s="36">
        <v>117.86</v>
      </c>
      <c r="CC7" s="36">
        <v>121.81</v>
      </c>
      <c r="CD7" s="36">
        <v>124.88</v>
      </c>
      <c r="CE7" s="36">
        <v>132.79</v>
      </c>
      <c r="CF7" s="36">
        <v>300.52</v>
      </c>
      <c r="CG7" s="36">
        <v>310.47000000000003</v>
      </c>
      <c r="CH7" s="36">
        <v>299.39</v>
      </c>
      <c r="CI7" s="36">
        <v>320.36</v>
      </c>
      <c r="CJ7" s="36">
        <v>332.02</v>
      </c>
      <c r="CK7" s="36">
        <v>250.25</v>
      </c>
      <c r="CL7" s="36" t="s">
        <v>101</v>
      </c>
      <c r="CM7" s="36" t="s">
        <v>101</v>
      </c>
      <c r="CN7" s="36" t="s">
        <v>101</v>
      </c>
      <c r="CO7" s="36" t="s">
        <v>101</v>
      </c>
      <c r="CP7" s="36" t="s">
        <v>101</v>
      </c>
      <c r="CQ7" s="36">
        <v>36.799999999999997</v>
      </c>
      <c r="CR7" s="36">
        <v>36.67</v>
      </c>
      <c r="CS7" s="36">
        <v>36.200000000000003</v>
      </c>
      <c r="CT7" s="36">
        <v>34.74</v>
      </c>
      <c r="CU7" s="36">
        <v>36.65</v>
      </c>
      <c r="CV7" s="36">
        <v>40.31</v>
      </c>
      <c r="CW7" s="36">
        <v>50.6</v>
      </c>
      <c r="CX7" s="36">
        <v>54.41</v>
      </c>
      <c r="CY7" s="36">
        <v>54.33</v>
      </c>
      <c r="CZ7" s="36">
        <v>54.55</v>
      </c>
      <c r="DA7" s="36">
        <v>54.69</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満次</cp:lastModifiedBy>
  <dcterms:created xsi:type="dcterms:W3CDTF">2017-02-08T02:59:14Z</dcterms:created>
  <dcterms:modified xsi:type="dcterms:W3CDTF">2017-02-13T02:41:23Z</dcterms:modified>
  <cp:category/>
</cp:coreProperties>
</file>