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041.VILL\Desktop\"/>
    </mc:Choice>
  </mc:AlternateContent>
  <workbookProtection workbookAlgorithmName="SHA-512" workbookHashValue="iCERXg0F2wYlUlPIPlBOM40PFfJoKfhQfwax/F/2UWzXYm6nHX1Qdu8vQgfvdHiyl8fJYE9GmRe2e5a3pGLtMg==" workbookSaltValue="cnqpEvJKTFeB0DyQgDZ3Cg==" workbookSpinCount="100000" lockStructure="1"/>
  <bookViews>
    <workbookView xWindow="0" yWindow="0" windowWidth="23040" windowHeight="940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H6" i="5" l="1"/>
  <c r="EN6" i="5" l="1"/>
  <c r="EM6" i="5"/>
  <c r="EL6" i="5"/>
  <c r="EK6" i="5"/>
  <c r="EJ6" i="5"/>
  <c r="EI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<sst xmlns="http://schemas.openxmlformats.org/spreadsheetml/2006/main" count="221" uniqueCount="111">
  <si>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</si>
  <si>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</si>
  <si>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</si>
  <si>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</si>
  <si>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</si>
  <si>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</si>
  <si>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</si>
  <si>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</si>
  <si>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</si>
  <si>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</si>
  <si>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</si>
  <si>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</si>
  <si>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</si>
  <si>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</si>
  <si>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</si>
  <si>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</si>
  <si>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</si>
  <si>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</si>
  <si>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</si>
  <si>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</si>
  <si>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</si>
  <si>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</si>
  <si>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</si>
  <si>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</si>
  <si>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</si>
  <si>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</si>
  <si>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</si>
  <si>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</si>
  <si>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</si>
  <si>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</si>
  <si>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</si>
  <si>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</si>
  <si>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</si>
  <si>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</si>
  <si>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</si>
  <si>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</si>
  <si>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</si>
  <si>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</si>
  <si>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</si>
  <si>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</si>
  <si>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</si>
  <si>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</si>
  <si>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</si>
  <si>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</si>
  <si>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</si>
  <si>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</si>
  <si>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</si>
  <si>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</si>
  <si>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</si>
  <si>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</si>
  <si>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</si>
  <si>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</si>
  <si>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</si>
  <si>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</si>
  <si>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</si>
  <si>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</si>
  <si>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</si>
  <si>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</si>
  <si>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</si>
  <si>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</si>
  <si>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</si>
  <si>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</si>
  <si>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</si>
  <si>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</si>
  <si>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</si>
  <si>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</si>
  <si>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</si>
  <si>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</si>
  <si>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</si>
  <si>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</si>
  <si>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</si>
  <si>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</si>
  <si>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</si>
  <si>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</si>
  <si>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</si>
  <si>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</si>
  <si>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</si>
  <si>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</si>
  <si>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</si>
  <si>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</si>
  <si>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</si>
  <si>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</si>
  <si>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</si>
  <si>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</si>
  <si>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</si>
  <si>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</si>
  <si>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</si>
  <si>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</si>
  <si>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</si>
  <si>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</si>
  <si>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</si>
  <si>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</si>
  <si>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</si>
  <si>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</si>
  <si>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</si>
  <si>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</si>
  <si>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北塩原村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</si>
  <si>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</si>
  <si>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</si>
  <si>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</si>
  <si>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</si>
  <si>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</si>
  <si>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</si>
  <si>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</si>
  <si>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</si>
  <si>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</si>
  <si>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</si>
  <si>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</si>
  <si>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施設改修工事等にかかる費用が増額したため、収益的収支比率や経費回収率に影響が出た。H26より料金収入は増額になっているが、費用に対して総収益で賄えていない状態であるため、料金回収率の向上に努める。また、将来的には使用料金の見直しを検討する必要があると思われる。</t>
    <phoneticPr fontId="4"/>
  </si>
  <si>
    <t>【①収益的収支比率】…H26より2.36%減。H26と比較すると総収益は増加したが、総費用も施設改修工事等で増額したことにより、収益的収支比率の減少につながった。
【④企業債残高対事業規模比率】…H26より33.21%増。前年とほぼ同率であるが、類似団体より高い値になっている。
【⑤経費回収率】…H26より4.97%減。汚水処理費の増額による減少。
【⑥汚水処理原価】…H26より95.64円増。汚水処理費の増額による増加。
【⑦施設利用率】…H26より6.28%減。晴天時一日平均処理水量が減少したことによる。
【⑧水洗化率】…H26より0.18減。類似団体と比較すると、ほぼ同率。</t>
    <rPh sb="85" eb="87">
      <t>キギョウ</t>
    </rPh>
    <rPh sb="87" eb="88">
      <t>サイ</t>
    </rPh>
    <rPh sb="88" eb="90">
      <t>ザンダカ</t>
    </rPh>
    <rPh sb="90" eb="91">
      <t>タイ</t>
    </rPh>
    <rPh sb="91" eb="93">
      <t>ジギョウ</t>
    </rPh>
    <rPh sb="93" eb="95">
      <t>キボ</t>
    </rPh>
    <rPh sb="95" eb="97">
      <t>ヒリツ</t>
    </rPh>
    <rPh sb="110" eb="111">
      <t>ゾウ</t>
    </rPh>
    <rPh sb="112" eb="114">
      <t>ゼンネン</t>
    </rPh>
    <rPh sb="117" eb="119">
      <t>ドウリツ</t>
    </rPh>
    <rPh sb="124" eb="126">
      <t>ルイジ</t>
    </rPh>
    <rPh sb="126" eb="128">
      <t>ダンタイ</t>
    </rPh>
    <rPh sb="130" eb="131">
      <t>タカ</t>
    </rPh>
    <phoneticPr fontId="4"/>
  </si>
  <si>
    <t>本村の管渠について、耐用年数を超えていないため、管渠更新は無かった。</t>
    <rPh sb="0" eb="2">
      <t>ホンソン</t>
    </rPh>
    <rPh sb="3" eb="4">
      <t>カン</t>
    </rPh>
    <rPh sb="4" eb="5">
      <t>キョ</t>
    </rPh>
    <rPh sb="10" eb="12">
      <t>タイヨウ</t>
    </rPh>
    <rPh sb="12" eb="14">
      <t>ネンスウ</t>
    </rPh>
    <rPh sb="15" eb="16">
      <t>コ</t>
    </rPh>
    <rPh sb="24" eb="25">
      <t>カン</t>
    </rPh>
    <rPh sb="25" eb="26">
      <t>キョ</t>
    </rPh>
    <rPh sb="26" eb="28">
      <t>コウシン</t>
    </rPh>
    <rPh sb="29" eb="30">
      <t>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</si>
</sst>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27840"/>
        <c:axId val="180186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0.11</c:v>
                </c:pt>
                <c:pt idx="2">
                  <c:v>0.05</c:v>
                </c:pt>
                <c:pt idx="3">
                  <c:v>0.04</c:v>
                </c:pt>
                <c:pt idx="4">
                  <c:v>7.0000000000000007E-2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827840"/>
        <c:axId val="180186800"/>
      </c:lineChart>
      <c:dateAx>
        <c:axId val="110827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186800"/>
        <c:crosses val="autoZero"/>
        <c:auto val="1"/>
        <c:lblOffset val="100"/>
        <c:baseTimeUnit val="years"/>
      </c:dateAx>
      <c:valAx>
        <c:axId val="180186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0827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34.369999999999997</c:v>
                </c:pt>
                <c:pt idx="1">
                  <c:v>36.409999999999997</c:v>
                </c:pt>
                <c:pt idx="2">
                  <c:v>37.520000000000003</c:v>
                </c:pt>
                <c:pt idx="3">
                  <c:v>33.520000000000003</c:v>
                </c:pt>
                <c:pt idx="4">
                  <c:v>27.24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570232"/>
        <c:axId val="181570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36.799999999999997</c:v>
                </c:pt>
                <c:pt idx="1">
                  <c:v>42.31</c:v>
                </c:pt>
                <c:pt idx="2">
                  <c:v>43.65</c:v>
                </c:pt>
                <c:pt idx="3">
                  <c:v>43.58</c:v>
                </c:pt>
                <c:pt idx="4">
                  <c:v>41.35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570232"/>
        <c:axId val="181570624"/>
      </c:lineChart>
      <c:dateAx>
        <c:axId val="181570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1570624"/>
        <c:crosses val="autoZero"/>
        <c:auto val="1"/>
        <c:lblOffset val="100"/>
        <c:baseTimeUnit val="years"/>
      </c:dateAx>
      <c:valAx>
        <c:axId val="181570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1570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82.75</c:v>
                </c:pt>
                <c:pt idx="1">
                  <c:v>82.62</c:v>
                </c:pt>
                <c:pt idx="2">
                  <c:v>83.9</c:v>
                </c:pt>
                <c:pt idx="3">
                  <c:v>84.07</c:v>
                </c:pt>
                <c:pt idx="4">
                  <c:v>83.89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78456"/>
        <c:axId val="181678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71.62</c:v>
                </c:pt>
                <c:pt idx="1">
                  <c:v>81.3</c:v>
                </c:pt>
                <c:pt idx="2">
                  <c:v>82.2</c:v>
                </c:pt>
                <c:pt idx="3">
                  <c:v>82.35</c:v>
                </c:pt>
                <c:pt idx="4">
                  <c:v>82.9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78456"/>
        <c:axId val="181678848"/>
      </c:lineChart>
      <c:dateAx>
        <c:axId val="181678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1678848"/>
        <c:crosses val="autoZero"/>
        <c:auto val="1"/>
        <c:lblOffset val="100"/>
        <c:baseTimeUnit val="years"/>
      </c:dateAx>
      <c:valAx>
        <c:axId val="181678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1678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75.010000000000005</c:v>
                </c:pt>
                <c:pt idx="1">
                  <c:v>76.53</c:v>
                </c:pt>
                <c:pt idx="2">
                  <c:v>80.150000000000006</c:v>
                </c:pt>
                <c:pt idx="3">
                  <c:v>78.81</c:v>
                </c:pt>
                <c:pt idx="4">
                  <c:v>76.45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062576"/>
        <c:axId val="180559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062576"/>
        <c:axId val="180559824"/>
      </c:lineChart>
      <c:dateAx>
        <c:axId val="180062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559824"/>
        <c:crosses val="autoZero"/>
        <c:auto val="1"/>
        <c:lblOffset val="100"/>
        <c:baseTimeUnit val="years"/>
      </c:dateAx>
      <c:valAx>
        <c:axId val="180559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0062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306608"/>
        <c:axId val="181306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06608"/>
        <c:axId val="181306992"/>
      </c:lineChart>
      <c:dateAx>
        <c:axId val="181306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1306992"/>
        <c:crosses val="autoZero"/>
        <c:auto val="1"/>
        <c:lblOffset val="100"/>
        <c:baseTimeUnit val="years"/>
      </c:dateAx>
      <c:valAx>
        <c:axId val="181306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1306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89976"/>
        <c:axId val="181259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89976"/>
        <c:axId val="181259104"/>
      </c:lineChart>
      <c:dateAx>
        <c:axId val="181289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1259104"/>
        <c:crosses val="autoZero"/>
        <c:auto val="1"/>
        <c:lblOffset val="100"/>
        <c:baseTimeUnit val="years"/>
      </c:dateAx>
      <c:valAx>
        <c:axId val="181259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1289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058960"/>
        <c:axId val="180058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058960"/>
        <c:axId val="180058568"/>
      </c:lineChart>
      <c:dateAx>
        <c:axId val="180058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058568"/>
        <c:crosses val="autoZero"/>
        <c:auto val="1"/>
        <c:lblOffset val="100"/>
        <c:baseTimeUnit val="years"/>
      </c:dateAx>
      <c:valAx>
        <c:axId val="180058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0058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384912"/>
        <c:axId val="181385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84912"/>
        <c:axId val="181385304"/>
      </c:lineChart>
      <c:dateAx>
        <c:axId val="181384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1385304"/>
        <c:crosses val="autoZero"/>
        <c:auto val="1"/>
        <c:lblOffset val="100"/>
        <c:baseTimeUnit val="years"/>
      </c:dateAx>
      <c:valAx>
        <c:axId val="181385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1384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2058.4699999999998</c:v>
                </c:pt>
                <c:pt idx="1">
                  <c:v>1839.48</c:v>
                </c:pt>
                <c:pt idx="2">
                  <c:v>1642.11</c:v>
                </c:pt>
                <c:pt idx="3">
                  <c:v>1742.42</c:v>
                </c:pt>
                <c:pt idx="4">
                  <c:v>1775.63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386480"/>
        <c:axId val="181386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1835.56</c:v>
                </c:pt>
                <c:pt idx="1">
                  <c:v>1622.51</c:v>
                </c:pt>
                <c:pt idx="2">
                  <c:v>1569.13</c:v>
                </c:pt>
                <c:pt idx="3">
                  <c:v>1436</c:v>
                </c:pt>
                <c:pt idx="4">
                  <c:v>1434.89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86480"/>
        <c:axId val="181386872"/>
      </c:lineChart>
      <c:dateAx>
        <c:axId val="181386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1386872"/>
        <c:crosses val="autoZero"/>
        <c:auto val="1"/>
        <c:lblOffset val="100"/>
        <c:baseTimeUnit val="years"/>
      </c:dateAx>
      <c:valAx>
        <c:axId val="181386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1386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45.7</c:v>
                </c:pt>
                <c:pt idx="1">
                  <c:v>49.22</c:v>
                </c:pt>
                <c:pt idx="2">
                  <c:v>55.86</c:v>
                </c:pt>
                <c:pt idx="3">
                  <c:v>33.590000000000003</c:v>
                </c:pt>
                <c:pt idx="4">
                  <c:v>28.62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388048"/>
        <c:axId val="181567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52.89</c:v>
                </c:pt>
                <c:pt idx="1">
                  <c:v>62.83</c:v>
                </c:pt>
                <c:pt idx="2">
                  <c:v>64.63</c:v>
                </c:pt>
                <c:pt idx="3">
                  <c:v>66.56</c:v>
                </c:pt>
                <c:pt idx="4">
                  <c:v>66.22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88048"/>
        <c:axId val="181567488"/>
      </c:lineChart>
      <c:dateAx>
        <c:axId val="181388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1567488"/>
        <c:crosses val="autoZero"/>
        <c:auto val="1"/>
        <c:lblOffset val="100"/>
        <c:baseTimeUnit val="years"/>
      </c:dateAx>
      <c:valAx>
        <c:axId val="181567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1388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374.82</c:v>
                </c:pt>
                <c:pt idx="1">
                  <c:v>352.52</c:v>
                </c:pt>
                <c:pt idx="2">
                  <c:v>317.27</c:v>
                </c:pt>
                <c:pt idx="3">
                  <c:v>514.29</c:v>
                </c:pt>
                <c:pt idx="4">
                  <c:v>609.92999999999995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568664"/>
        <c:axId val="181569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300.52</c:v>
                </c:pt>
                <c:pt idx="1">
                  <c:v>250.43</c:v>
                </c:pt>
                <c:pt idx="2">
                  <c:v>245.75</c:v>
                </c:pt>
                <c:pt idx="3">
                  <c:v>244.29</c:v>
                </c:pt>
                <c:pt idx="4">
                  <c:v>246.72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568664"/>
        <c:axId val="181569056"/>
      </c:lineChart>
      <c:dateAx>
        <c:axId val="181568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1569056"/>
        <c:crosses val="autoZero"/>
        <c:auto val="1"/>
        <c:lblOffset val="100"/>
        <c:baseTimeUnit val="years"/>
      </c:dateAx>
      <c:valAx>
        <c:axId val="181569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1568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【1,457.06】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【250.25】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43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 x14ac:dyDescent="0.15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 x14ac:dyDescent="0.15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2" t="str">
        <f>データ!H6</f>
        <v>福島県　北塩原村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特定環境保全公共下水道</v>
      </c>
      <c r="Q8" s="70"/>
      <c r="R8" s="70"/>
      <c r="S8" s="70"/>
      <c r="T8" s="70"/>
      <c r="U8" s="70"/>
      <c r="V8" s="70"/>
      <c r="W8" s="70" t="str">
        <f>データ!L6</f>
        <v>D2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2954</v>
      </c>
      <c r="AM8" s="64"/>
      <c r="AN8" s="64"/>
      <c r="AO8" s="64"/>
      <c r="AP8" s="64"/>
      <c r="AQ8" s="64"/>
      <c r="AR8" s="64"/>
      <c r="AS8" s="64"/>
      <c r="AT8" s="63">
        <f>データ!S6</f>
        <v>234.08</v>
      </c>
      <c r="AU8" s="63"/>
      <c r="AV8" s="63"/>
      <c r="AW8" s="63"/>
      <c r="AX8" s="63"/>
      <c r="AY8" s="63"/>
      <c r="AZ8" s="63"/>
      <c r="BA8" s="63"/>
      <c r="BB8" s="63">
        <f>データ!T6</f>
        <v>12.62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84.01</v>
      </c>
      <c r="Q10" s="63"/>
      <c r="R10" s="63"/>
      <c r="S10" s="63"/>
      <c r="T10" s="63"/>
      <c r="U10" s="63"/>
      <c r="V10" s="63"/>
      <c r="W10" s="63">
        <f>データ!P6</f>
        <v>82.25</v>
      </c>
      <c r="X10" s="63"/>
      <c r="Y10" s="63"/>
      <c r="Z10" s="63"/>
      <c r="AA10" s="63"/>
      <c r="AB10" s="63"/>
      <c r="AC10" s="63"/>
      <c r="AD10" s="64">
        <f>データ!Q6</f>
        <v>2646</v>
      </c>
      <c r="AE10" s="64"/>
      <c r="AF10" s="64"/>
      <c r="AG10" s="64"/>
      <c r="AH10" s="64"/>
      <c r="AI10" s="64"/>
      <c r="AJ10" s="64"/>
      <c r="AK10" s="2"/>
      <c r="AL10" s="64">
        <f>データ!U6</f>
        <v>2470</v>
      </c>
      <c r="AM10" s="64"/>
      <c r="AN10" s="64"/>
      <c r="AO10" s="64"/>
      <c r="AP10" s="64"/>
      <c r="AQ10" s="64"/>
      <c r="AR10" s="64"/>
      <c r="AS10" s="64"/>
      <c r="AT10" s="63">
        <f>データ!V6</f>
        <v>3.38</v>
      </c>
      <c r="AU10" s="63"/>
      <c r="AV10" s="63"/>
      <c r="AW10" s="63"/>
      <c r="AX10" s="63"/>
      <c r="AY10" s="63"/>
      <c r="AZ10" s="63"/>
      <c r="BA10" s="63"/>
      <c r="BB10" s="63">
        <f>データ!W6</f>
        <v>730.77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 x14ac:dyDescent="0.15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109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 x14ac:dyDescent="0.15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 x14ac:dyDescent="0.15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110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 x14ac:dyDescent="0.15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 x14ac:dyDescent="0.15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 x14ac:dyDescent="0.15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 x14ac:dyDescent="0.15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108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 x14ac:dyDescent="0.15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 x14ac:dyDescent="0.15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 x14ac:dyDescent="0.15">
      <c r="C83" s="2" t="s">
        <v>40</v>
      </c>
    </row>
    <row r="84" spans="1:78" x14ac:dyDescent="0.15">
      <c r="C84" s="2" t="s">
        <v>41</v>
      </c>
    </row>
  </sheetData>
  <sheetProtection algorithmName="SHA-512" hashValue="inbzfDNgYQEAYcKv87eKqrngxv7G9PXFraj68JZL8/gxjbV2fWILQZRBv+LKTlbHeSQKJ/DhZp9R4nqHA4W51A==" saltValue="7qOIXr+NNKnBO9mFcImPKA==" spinCount="100000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X1" workbookViewId="0">
      <selection activeCell="EB28" sqref="EB28"/>
    </sheetView>
  </sheetViews>
  <sheetFormatPr defaultRowHeight="13.5" x14ac:dyDescent="0.15"/>
  <cols>
    <col min="2" max="143" width="11.875" customWidth="1"/>
  </cols>
  <sheetData>
    <row r="1" spans="1:144" x14ac:dyDescent="0.15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 x14ac:dyDescent="0.15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 x14ac:dyDescent="0.15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 x14ac:dyDescent="0.15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 x14ac:dyDescent="0.15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 x14ac:dyDescent="0.15">
      <c r="A6" s="26" t="s">
        <v>95</v>
      </c>
      <c r="B6" s="31">
        <f>B7</f>
        <v>2015</v>
      </c>
      <c r="C6" s="31">
        <f t="shared" ref="C6:W6" si="3">C7</f>
        <v>74021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福島県　北塩原村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84.01</v>
      </c>
      <c r="P6" s="32">
        <f t="shared" si="3"/>
        <v>82.25</v>
      </c>
      <c r="Q6" s="32">
        <f t="shared" si="3"/>
        <v>2646</v>
      </c>
      <c r="R6" s="32">
        <f t="shared" si="3"/>
        <v>2954</v>
      </c>
      <c r="S6" s="32">
        <f t="shared" si="3"/>
        <v>234.08</v>
      </c>
      <c r="T6" s="32">
        <f t="shared" si="3"/>
        <v>12.62</v>
      </c>
      <c r="U6" s="32">
        <f t="shared" si="3"/>
        <v>2470</v>
      </c>
      <c r="V6" s="32">
        <f t="shared" si="3"/>
        <v>3.38</v>
      </c>
      <c r="W6" s="32">
        <f t="shared" si="3"/>
        <v>730.77</v>
      </c>
      <c r="X6" s="33">
        <f>IF(X7="",NA(),X7)</f>
        <v>75.010000000000005</v>
      </c>
      <c r="Y6" s="33">
        <f t="shared" ref="Y6:AG6" si="4">IF(Y7="",NA(),Y7)</f>
        <v>76.53</v>
      </c>
      <c r="Z6" s="33">
        <f t="shared" si="4"/>
        <v>80.150000000000006</v>
      </c>
      <c r="AA6" s="33">
        <f t="shared" si="4"/>
        <v>78.81</v>
      </c>
      <c r="AB6" s="33">
        <f t="shared" si="4"/>
        <v>76.45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2058.4699999999998</v>
      </c>
      <c r="BF6" s="33">
        <f t="shared" ref="BF6:BN6" si="7">IF(BF7="",NA(),BF7)</f>
        <v>1839.48</v>
      </c>
      <c r="BG6" s="33">
        <f t="shared" si="7"/>
        <v>1642.11</v>
      </c>
      <c r="BH6" s="33">
        <f t="shared" si="7"/>
        <v>1742.42</v>
      </c>
      <c r="BI6" s="33">
        <f t="shared" si="7"/>
        <v>1775.63</v>
      </c>
      <c r="BJ6" s="33">
        <f t="shared" si="7"/>
        <v>1835.56</v>
      </c>
      <c r="BK6" s="33">
        <f t="shared" si="7"/>
        <v>1622.51</v>
      </c>
      <c r="BL6" s="33">
        <f t="shared" si="7"/>
        <v>1569.13</v>
      </c>
      <c r="BM6" s="33">
        <f t="shared" si="7"/>
        <v>1436</v>
      </c>
      <c r="BN6" s="33">
        <f t="shared" si="7"/>
        <v>1434.89</v>
      </c>
      <c r="BO6" s="32" t="str">
        <f>IF(BO7="","",IF(BO7="-","【-】","【"&amp;SUBSTITUTE(TEXT(BO7,"#,##0.00"),"-","△")&amp;"】"))</f>
        <v>【1,457.06】</v>
      </c>
      <c r="BP6" s="33">
        <f>IF(BP7="",NA(),BP7)</f>
        <v>45.7</v>
      </c>
      <c r="BQ6" s="33">
        <f t="shared" ref="BQ6:BY6" si="8">IF(BQ7="",NA(),BQ7)</f>
        <v>49.22</v>
      </c>
      <c r="BR6" s="33">
        <f t="shared" si="8"/>
        <v>55.86</v>
      </c>
      <c r="BS6" s="33">
        <f t="shared" si="8"/>
        <v>33.590000000000003</v>
      </c>
      <c r="BT6" s="33">
        <f t="shared" si="8"/>
        <v>28.62</v>
      </c>
      <c r="BU6" s="33">
        <f t="shared" si="8"/>
        <v>52.89</v>
      </c>
      <c r="BV6" s="33">
        <f t="shared" si="8"/>
        <v>62.83</v>
      </c>
      <c r="BW6" s="33">
        <f t="shared" si="8"/>
        <v>64.63</v>
      </c>
      <c r="BX6" s="33">
        <f t="shared" si="8"/>
        <v>66.56</v>
      </c>
      <c r="BY6" s="33">
        <f t="shared" si="8"/>
        <v>66.22</v>
      </c>
      <c r="BZ6" s="32" t="str">
        <f>IF(BZ7="","",IF(BZ7="-","【-】","【"&amp;SUBSTITUTE(TEXT(BZ7,"#,##0.00"),"-","△")&amp;"】"))</f>
        <v>【64.73】</v>
      </c>
      <c r="CA6" s="33">
        <f>IF(CA7="",NA(),CA7)</f>
        <v>374.82</v>
      </c>
      <c r="CB6" s="33">
        <f t="shared" ref="CB6:CJ6" si="9">IF(CB7="",NA(),CB7)</f>
        <v>352.52</v>
      </c>
      <c r="CC6" s="33">
        <f t="shared" si="9"/>
        <v>317.27</v>
      </c>
      <c r="CD6" s="33">
        <f t="shared" si="9"/>
        <v>514.29</v>
      </c>
      <c r="CE6" s="33">
        <f t="shared" si="9"/>
        <v>609.92999999999995</v>
      </c>
      <c r="CF6" s="33">
        <f t="shared" si="9"/>
        <v>300.52</v>
      </c>
      <c r="CG6" s="33">
        <f t="shared" si="9"/>
        <v>250.43</v>
      </c>
      <c r="CH6" s="33">
        <f t="shared" si="9"/>
        <v>245.75</v>
      </c>
      <c r="CI6" s="33">
        <f t="shared" si="9"/>
        <v>244.29</v>
      </c>
      <c r="CJ6" s="33">
        <f t="shared" si="9"/>
        <v>246.72</v>
      </c>
      <c r="CK6" s="32" t="str">
        <f>IF(CK7="","",IF(CK7="-","【-】","【"&amp;SUBSTITUTE(TEXT(CK7,"#,##0.00"),"-","△")&amp;"】"))</f>
        <v>【250.25】</v>
      </c>
      <c r="CL6" s="33">
        <f>IF(CL7="",NA(),CL7)</f>
        <v>34.369999999999997</v>
      </c>
      <c r="CM6" s="33">
        <f t="shared" ref="CM6:CU6" si="10">IF(CM7="",NA(),CM7)</f>
        <v>36.409999999999997</v>
      </c>
      <c r="CN6" s="33">
        <f t="shared" si="10"/>
        <v>37.520000000000003</v>
      </c>
      <c r="CO6" s="33">
        <f t="shared" si="10"/>
        <v>33.520000000000003</v>
      </c>
      <c r="CP6" s="33">
        <f t="shared" si="10"/>
        <v>27.24</v>
      </c>
      <c r="CQ6" s="33">
        <f t="shared" si="10"/>
        <v>36.799999999999997</v>
      </c>
      <c r="CR6" s="33">
        <f t="shared" si="10"/>
        <v>42.31</v>
      </c>
      <c r="CS6" s="33">
        <f t="shared" si="10"/>
        <v>43.65</v>
      </c>
      <c r="CT6" s="33">
        <f t="shared" si="10"/>
        <v>43.58</v>
      </c>
      <c r="CU6" s="33">
        <f t="shared" si="10"/>
        <v>41.35</v>
      </c>
      <c r="CV6" s="32" t="str">
        <f>IF(CV7="","",IF(CV7="-","【-】","【"&amp;SUBSTITUTE(TEXT(CV7,"#,##0.00"),"-","△")&amp;"】"))</f>
        <v>【40.31】</v>
      </c>
      <c r="CW6" s="33">
        <f>IF(CW7="",NA(),CW7)</f>
        <v>82.75</v>
      </c>
      <c r="CX6" s="33">
        <f t="shared" ref="CX6:DF6" si="11">IF(CX7="",NA(),CX7)</f>
        <v>82.62</v>
      </c>
      <c r="CY6" s="33">
        <f t="shared" si="11"/>
        <v>83.9</v>
      </c>
      <c r="CZ6" s="33">
        <f t="shared" si="11"/>
        <v>84.07</v>
      </c>
      <c r="DA6" s="33">
        <f t="shared" si="11"/>
        <v>83.89</v>
      </c>
      <c r="DB6" s="33">
        <f t="shared" si="11"/>
        <v>71.62</v>
      </c>
      <c r="DC6" s="33">
        <f t="shared" si="11"/>
        <v>81.3</v>
      </c>
      <c r="DD6" s="33">
        <f t="shared" si="11"/>
        <v>82.2</v>
      </c>
      <c r="DE6" s="33">
        <f t="shared" si="11"/>
        <v>82.35</v>
      </c>
      <c r="DF6" s="33">
        <f t="shared" si="11"/>
        <v>82.9</v>
      </c>
      <c r="DG6" s="32" t="str">
        <f>IF(DG7="","",IF(DG7="-","【-】","【"&amp;SUBSTITUTE(TEXT(DG7,"#,##0.00"),"-","△")&amp;"】"))</f>
        <v>【81.28】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0.05</v>
      </c>
      <c r="EJ6" s="33">
        <f t="shared" si="14"/>
        <v>0.11</v>
      </c>
      <c r="EK6" s="33">
        <f t="shared" si="14"/>
        <v>0.05</v>
      </c>
      <c r="EL6" s="33">
        <f t="shared" si="14"/>
        <v>0.04</v>
      </c>
      <c r="EM6" s="33">
        <f t="shared" si="14"/>
        <v>7.0000000000000007E-2</v>
      </c>
      <c r="EN6" s="32" t="str">
        <f>IF(EN7="","",IF(EN7="-","【-】","【"&amp;SUBSTITUTE(TEXT(EN7,"#,##0.00"),"-","△")&amp;"】"))</f>
        <v>【0.10】</v>
      </c>
    </row>
    <row r="7" spans="1:144" s="34" customFormat="1" x14ac:dyDescent="0.15">
      <c r="A7" s="26"/>
      <c r="B7" s="35">
        <v>2015</v>
      </c>
      <c r="C7" s="35">
        <v>74021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84.01</v>
      </c>
      <c r="P7" s="36">
        <v>82.25</v>
      </c>
      <c r="Q7" s="36">
        <v>2646</v>
      </c>
      <c r="R7" s="36">
        <v>2954</v>
      </c>
      <c r="S7" s="36">
        <v>234.08</v>
      </c>
      <c r="T7" s="36">
        <v>12.62</v>
      </c>
      <c r="U7" s="36">
        <v>2470</v>
      </c>
      <c r="V7" s="36">
        <v>3.38</v>
      </c>
      <c r="W7" s="36">
        <v>730.77</v>
      </c>
      <c r="X7" s="36">
        <v>75.010000000000005</v>
      </c>
      <c r="Y7" s="36">
        <v>76.53</v>
      </c>
      <c r="Z7" s="36">
        <v>80.150000000000006</v>
      </c>
      <c r="AA7" s="36">
        <v>78.81</v>
      </c>
      <c r="AB7" s="36">
        <v>76.45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2058.4699999999998</v>
      </c>
      <c r="BF7" s="36">
        <v>1839.48</v>
      </c>
      <c r="BG7" s="36">
        <v>1642.11</v>
      </c>
      <c r="BH7" s="36">
        <v>1742.42</v>
      </c>
      <c r="BI7" s="36">
        <v>1775.63</v>
      </c>
      <c r="BJ7" s="36">
        <v>1835.56</v>
      </c>
      <c r="BK7" s="36">
        <v>1622.51</v>
      </c>
      <c r="BL7" s="36">
        <v>1569.13</v>
      </c>
      <c r="BM7" s="36">
        <v>1436</v>
      </c>
      <c r="BN7" s="36">
        <v>1434.89</v>
      </c>
      <c r="BO7" s="36">
        <v>1457.06</v>
      </c>
      <c r="BP7" s="36">
        <v>45.7</v>
      </c>
      <c r="BQ7" s="36">
        <v>49.22</v>
      </c>
      <c r="BR7" s="36">
        <v>55.86</v>
      </c>
      <c r="BS7" s="36">
        <v>33.590000000000003</v>
      </c>
      <c r="BT7" s="36">
        <v>28.62</v>
      </c>
      <c r="BU7" s="36">
        <v>52.89</v>
      </c>
      <c r="BV7" s="36">
        <v>62.83</v>
      </c>
      <c r="BW7" s="36">
        <v>64.63</v>
      </c>
      <c r="BX7" s="36">
        <v>66.56</v>
      </c>
      <c r="BY7" s="36">
        <v>66.22</v>
      </c>
      <c r="BZ7" s="36">
        <v>64.73</v>
      </c>
      <c r="CA7" s="36">
        <v>374.82</v>
      </c>
      <c r="CB7" s="36">
        <v>352.52</v>
      </c>
      <c r="CC7" s="36">
        <v>317.27</v>
      </c>
      <c r="CD7" s="36">
        <v>514.29</v>
      </c>
      <c r="CE7" s="36">
        <v>609.92999999999995</v>
      </c>
      <c r="CF7" s="36">
        <v>300.52</v>
      </c>
      <c r="CG7" s="36">
        <v>250.43</v>
      </c>
      <c r="CH7" s="36">
        <v>245.75</v>
      </c>
      <c r="CI7" s="36">
        <v>244.29</v>
      </c>
      <c r="CJ7" s="36">
        <v>246.72</v>
      </c>
      <c r="CK7" s="36">
        <v>250.25</v>
      </c>
      <c r="CL7" s="36">
        <v>34.369999999999997</v>
      </c>
      <c r="CM7" s="36">
        <v>36.409999999999997</v>
      </c>
      <c r="CN7" s="36">
        <v>37.520000000000003</v>
      </c>
      <c r="CO7" s="36">
        <v>33.520000000000003</v>
      </c>
      <c r="CP7" s="36">
        <v>27.24</v>
      </c>
      <c r="CQ7" s="36">
        <v>36.799999999999997</v>
      </c>
      <c r="CR7" s="36">
        <v>42.31</v>
      </c>
      <c r="CS7" s="36">
        <v>43.65</v>
      </c>
      <c r="CT7" s="36">
        <v>43.58</v>
      </c>
      <c r="CU7" s="36">
        <v>41.35</v>
      </c>
      <c r="CV7" s="36">
        <v>40.31</v>
      </c>
      <c r="CW7" s="36">
        <v>82.75</v>
      </c>
      <c r="CX7" s="36">
        <v>82.62</v>
      </c>
      <c r="CY7" s="36">
        <v>83.9</v>
      </c>
      <c r="CZ7" s="36">
        <v>84.07</v>
      </c>
      <c r="DA7" s="36">
        <v>83.89</v>
      </c>
      <c r="DB7" s="36">
        <v>71.62</v>
      </c>
      <c r="DC7" s="36">
        <v>81.3</v>
      </c>
      <c r="DD7" s="36">
        <v>82.2</v>
      </c>
      <c r="DE7" s="36">
        <v>82.35</v>
      </c>
      <c r="DF7" s="36">
        <v>82.9</v>
      </c>
      <c r="DG7" s="36">
        <v>81.28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0.05</v>
      </c>
      <c r="EJ7" s="36">
        <v>0.11</v>
      </c>
      <c r="EK7" s="36">
        <v>0.05</v>
      </c>
      <c r="EL7" s="36">
        <v>0.04</v>
      </c>
      <c r="EM7" s="36">
        <v>7.0000000000000007E-2</v>
      </c>
      <c r="EN7" s="36">
        <v>0.1</v>
      </c>
    </row>
    <row r="8" spans="1:144" x14ac:dyDescent="0.15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 x14ac:dyDescent="0.15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 x14ac:dyDescent="0.15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大島瑶子</cp:lastModifiedBy>
  <cp:lastPrinted>2017-02-14T05:25:26Z</cp:lastPrinted>
  <dcterms:created xsi:type="dcterms:W3CDTF">2017-02-08T02:59:07Z</dcterms:created>
  <dcterms:modified xsi:type="dcterms:W3CDTF">2017-02-20T05:50:29Z</dcterms:modified>
  <cp:category/>
</cp:coreProperties>
</file>