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AD10" i="4" s="1"/>
  <c r="P6" i="5"/>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<sst xmlns="http://schemas.openxmlformats.org/spreadsheetml/2006/main" count="220" uniqueCount="110">
  <si>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</si>
  <si>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</si>
  <si>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</si>
  <si>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</si>
  <si>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</si>
  <si>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</si>
  <si>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</si>
  <si>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</si>
  <si>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</si>
  <si>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</si>
  <si>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</si>
  <si>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</si>
  <si>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</si>
  <si>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</si>
  <si>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</si>
  <si>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</si>
  <si>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</si>
  <si>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</si>
  <si>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</si>
  <si>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</si>
  <si>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</si>
  <si>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</si>
  <si>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</si>
  <si>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</si>
  <si>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</si>
  <si>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</si>
  <si>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</si>
  <si>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</si>
  <si>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</si>
  <si>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</si>
  <si>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</si>
  <si>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</si>
  <si>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</si>
  <si>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</si>
  <si>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</si>
  <si>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</si>
  <si>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</si>
  <si>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</si>
  <si>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</si>
  <si>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</si>
  <si>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</si>
  <si>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</si>
  <si>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</si>
  <si>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</si>
  <si>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</si>
  <si>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</si>
  <si>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</si>
  <si>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</si>
  <si>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</si>
  <si>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</si>
  <si>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</si>
  <si>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</si>
  <si>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</si>
  <si>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</si>
  <si>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</si>
  <si>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</si>
  <si>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</si>
  <si>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</si>
  <si>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</si>
  <si>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</si>
  <si>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</si>
  <si>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</si>
  <si>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</si>
  <si>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</si>
  <si>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</si>
  <si>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</si>
  <si>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</si>
  <si>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</si>
  <si>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</si>
  <si>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</si>
  <si>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</si>
  <si>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</si>
  <si>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</si>
  <si>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</si>
  <si>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</si>
  <si>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</si>
  <si>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</si>
  <si>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</si>
  <si>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</si>
  <si>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</si>
  <si>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</si>
  <si>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</si>
  <si>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</si>
  <si>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</si>
  <si>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</si>
  <si>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</si>
  <si>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</si>
  <si>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</si>
  <si>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</si>
  <si>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</si>
  <si>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</si>
  <si>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</si>
  <si>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</si>
  <si>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</si>
  <si>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</si>
  <si>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</si>
  <si>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南相馬市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</si>
  <si>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</si>
  <si>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</si>
  <si>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</si>
  <si>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</si>
  <si>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</si>
  <si>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</si>
  <si>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</si>
  <si>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</si>
  <si>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</si>
  <si>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</si>
  <si>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当市の特定環境保全公共下水道事業は、東日本大震災による津波被災によって２処理区の１つを流出しており、当初の財政想定と大きく状況が変化している。　
　今後は、人口減少により使用料収入の増加が見込めない中で、料金改定や施設規模の見直しなど、安定してサービスを提供していくための事業運営方針を検討していく必要がある。</t>
    <phoneticPr fontId="4"/>
  </si>
  <si>
    <t>　経常収支比率は平成24年度以降100%を超える水準を維持しているが、資本費に係る他会計負担金に拠るところが大きく、経費回収率については低い数値を示している。そのため、起債償還が完了するまでには、最低でも維持管理費を賄えるだけの収益を確保するための対策を講じることが必要だと思われる。累積欠損比率は東日本大震災によって資産を大量に除却したことから高い数値を示しているが、平成28年度で被災管渠処分工事が完了することから今後は徐々に改善していくものと思われる。
　流動比率については、会計制度の変更に伴い翌年度償還分の起債元金を流動負債に計上することになったことから100%を下回っているが、これについては翌年度対応する収入が想定されており、実質的に従前と変わらず、深刻な影響はないものと判断している。
　今後は平成28年度に策定する経営戦略の財政想定等を踏まえ、使用料改定や施設運営のあり方について検討していく。</t>
    <rPh sb="8" eb="10">
      <t>ヘイセイ</t>
    </rPh>
    <rPh sb="12" eb="14">
      <t>ネンド</t>
    </rPh>
    <rPh sb="185" eb="187">
      <t>ヘイセイ</t>
    </rPh>
    <rPh sb="189" eb="191">
      <t>ネンド</t>
    </rPh>
    <rPh sb="355" eb="357">
      <t>ヘイセイ</t>
    </rPh>
    <phoneticPr fontId="4"/>
  </si>
  <si>
    <t>　平成26年度に減価償却率が上昇しているが、これはみなし償却制度廃止により全ての法適用公営企業で一律に会計上の表示方式を変更したためである。
　管渠の標準耐用年数経過までには20年程度の期間があり、改善率も0%としているが、有収率が低い数値を示していることから、今後は長寿命化の観点も踏まえ適時調査、更新工事を実施していく必要があると思われる。</t>
    <rPh sb="1" eb="3">
      <t>ヘイセイ</t>
    </rPh>
    <rPh sb="5" eb="7">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</si>
</sst>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2466432"/>
        <c:axId val="5258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52466432"/>
        <c:axId val="52584832"/>
      </c:lineChart>
      <c:dateAx>
        <c:axId val="52466432"/>
        <c:scaling>
          <c:orientation val="minMax"/>
        </c:scaling>
        <c:delete val="1"/>
        <c:axPos val="b"/>
        <c:numFmt formatCode="ge" sourceLinked="1"/>
        <c:majorTickMark val="none"/>
        <c:minorTickMark val="none"/>
        <c:tickLblPos val="none"/>
        <c:crossAx val="52584832"/>
        <c:crosses val="autoZero"/>
        <c:auto val="1"/>
        <c:lblOffset val="100"/>
        <c:baseTimeUnit val="years"/>
      </c:dateAx>
      <c:valAx>
        <c:axId val="5258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46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54.81</c:v>
                </c:pt>
                <c:pt idx="1">
                  <c:v>59.19</c:v>
                </c:pt>
                <c:pt idx="2">
                  <c:v>85.68</c:v>
                </c:pt>
                <c:pt idx="3">
                  <c:v>87.03</c:v>
                </c:pt>
                <c:pt idx="4">
                  <c:v>77.03</c:v>
                </c:pt>
              </c:numCache>
            </c:numRef>
          </c:val>
        </c:ser>
        <c:dLbls>
          <c:showLegendKey val="0"/>
          <c:showVal val="0"/>
          <c:showCatName val="0"/>
          <c:showSerName val="0"/>
          <c:showPercent val="0"/>
          <c:showBubbleSize val="0"/>
        </c:dLbls>
        <c:gapWidth val="150"/>
        <c:axId val="50540544"/>
        <c:axId val="5054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50540544"/>
        <c:axId val="50542464"/>
      </c:lineChart>
      <c:dateAx>
        <c:axId val="50540544"/>
        <c:scaling>
          <c:orientation val="minMax"/>
        </c:scaling>
        <c:delete val="1"/>
        <c:axPos val="b"/>
        <c:numFmt formatCode="ge" sourceLinked="1"/>
        <c:majorTickMark val="none"/>
        <c:minorTickMark val="none"/>
        <c:tickLblPos val="none"/>
        <c:crossAx val="50542464"/>
        <c:crosses val="autoZero"/>
        <c:auto val="1"/>
        <c:lblOffset val="100"/>
        <c:baseTimeUnit val="years"/>
      </c:dateAx>
      <c:valAx>
        <c:axId val="5054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54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97.33</c:v>
                </c:pt>
                <c:pt idx="1">
                  <c:v>97.2</c:v>
                </c:pt>
                <c:pt idx="2">
                  <c:v>97.18</c:v>
                </c:pt>
                <c:pt idx="3">
                  <c:v>97.27</c:v>
                </c:pt>
                <c:pt idx="4">
                  <c:v>97.29</c:v>
                </c:pt>
              </c:numCache>
            </c:numRef>
          </c:val>
        </c:ser>
        <c:dLbls>
          <c:showLegendKey val="0"/>
          <c:showVal val="0"/>
          <c:showCatName val="0"/>
          <c:showSerName val="0"/>
          <c:showPercent val="0"/>
          <c:showBubbleSize val="0"/>
        </c:dLbls>
        <c:gapWidth val="150"/>
        <c:axId val="50900352"/>
        <c:axId val="5177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50900352"/>
        <c:axId val="51774976"/>
      </c:lineChart>
      <c:dateAx>
        <c:axId val="50900352"/>
        <c:scaling>
          <c:orientation val="minMax"/>
        </c:scaling>
        <c:delete val="1"/>
        <c:axPos val="b"/>
        <c:numFmt formatCode="ge" sourceLinked="1"/>
        <c:majorTickMark val="none"/>
        <c:minorTickMark val="none"/>
        <c:tickLblPos val="none"/>
        <c:crossAx val="51774976"/>
        <c:crosses val="autoZero"/>
        <c:auto val="1"/>
        <c:lblOffset val="100"/>
        <c:baseTimeUnit val="years"/>
      </c:dateAx>
      <c:valAx>
        <c:axId val="5177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90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96.67</c:v>
                </c:pt>
                <c:pt idx="1">
                  <c:v>112.52</c:v>
                </c:pt>
                <c:pt idx="2">
                  <c:v>110.57</c:v>
                </c:pt>
                <c:pt idx="3">
                  <c:v>135.27000000000001</c:v>
                </c:pt>
                <c:pt idx="4">
                  <c:v>134.82</c:v>
                </c:pt>
              </c:numCache>
            </c:numRef>
          </c:val>
        </c:ser>
        <c:dLbls>
          <c:showLegendKey val="0"/>
          <c:showVal val="0"/>
          <c:showCatName val="0"/>
          <c:showSerName val="0"/>
          <c:showPercent val="0"/>
          <c:showBubbleSize val="0"/>
        </c:dLbls>
        <c:gapWidth val="150"/>
        <c:axId val="83875712"/>
        <c:axId val="8439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91.52</c:v>
                </c:pt>
                <c:pt idx="1">
                  <c:v>94.73</c:v>
                </c:pt>
                <c:pt idx="2">
                  <c:v>96.59</c:v>
                </c:pt>
                <c:pt idx="3">
                  <c:v>101.24</c:v>
                </c:pt>
                <c:pt idx="4">
                  <c:v>100.94</c:v>
                </c:pt>
              </c:numCache>
            </c:numRef>
          </c:val>
          <c:smooth val="0"/>
        </c:ser>
        <c:dLbls>
          <c:showLegendKey val="0"/>
          <c:showVal val="0"/>
          <c:showCatName val="0"/>
          <c:showSerName val="0"/>
          <c:showPercent val="0"/>
          <c:showBubbleSize val="0"/>
        </c:dLbls>
        <c:marker val="1"/>
        <c:smooth val="0"/>
        <c:axId val="83875712"/>
        <c:axId val="84399616"/>
      </c:lineChart>
      <c:dateAx>
        <c:axId val="83875712"/>
        <c:scaling>
          <c:orientation val="minMax"/>
        </c:scaling>
        <c:delete val="1"/>
        <c:axPos val="b"/>
        <c:numFmt formatCode="ge" sourceLinked="1"/>
        <c:majorTickMark val="none"/>
        <c:minorTickMark val="none"/>
        <c:tickLblPos val="none"/>
        <c:crossAx val="84399616"/>
        <c:crosses val="autoZero"/>
        <c:auto val="1"/>
        <c:lblOffset val="100"/>
        <c:baseTimeUnit val="years"/>
      </c:dateAx>
      <c:valAx>
        <c:axId val="8439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87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12.74</c:v>
                </c:pt>
                <c:pt idx="1">
                  <c:v>14.21</c:v>
                </c:pt>
                <c:pt idx="2">
                  <c:v>17.440000000000001</c:v>
                </c:pt>
                <c:pt idx="3">
                  <c:v>29.29</c:v>
                </c:pt>
                <c:pt idx="4">
                  <c:v>24.21</c:v>
                </c:pt>
              </c:numCache>
            </c:numRef>
          </c:val>
        </c:ser>
        <c:dLbls>
          <c:showLegendKey val="0"/>
          <c:showVal val="0"/>
          <c:showCatName val="0"/>
          <c:showSerName val="0"/>
          <c:showPercent val="0"/>
          <c:showBubbleSize val="0"/>
        </c:dLbls>
        <c:gapWidth val="150"/>
        <c:axId val="39721600"/>
        <c:axId val="3972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11.86</c:v>
                </c:pt>
                <c:pt idx="1">
                  <c:v>12.99</c:v>
                </c:pt>
                <c:pt idx="2">
                  <c:v>13.6</c:v>
                </c:pt>
                <c:pt idx="3">
                  <c:v>22.34</c:v>
                </c:pt>
                <c:pt idx="4">
                  <c:v>22.79</c:v>
                </c:pt>
              </c:numCache>
            </c:numRef>
          </c:val>
          <c:smooth val="0"/>
        </c:ser>
        <c:dLbls>
          <c:showLegendKey val="0"/>
          <c:showVal val="0"/>
          <c:showCatName val="0"/>
          <c:showSerName val="0"/>
          <c:showPercent val="0"/>
          <c:showBubbleSize val="0"/>
        </c:dLbls>
        <c:marker val="1"/>
        <c:smooth val="0"/>
        <c:axId val="39721600"/>
        <c:axId val="39723776"/>
      </c:lineChart>
      <c:dateAx>
        <c:axId val="39721600"/>
        <c:scaling>
          <c:orientation val="minMax"/>
        </c:scaling>
        <c:delete val="1"/>
        <c:axPos val="b"/>
        <c:numFmt formatCode="ge" sourceLinked="1"/>
        <c:majorTickMark val="none"/>
        <c:minorTickMark val="none"/>
        <c:tickLblPos val="none"/>
        <c:crossAx val="39723776"/>
        <c:crosses val="autoZero"/>
        <c:auto val="1"/>
        <c:lblOffset val="100"/>
        <c:baseTimeUnit val="years"/>
      </c:dateAx>
      <c:valAx>
        <c:axId val="3972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2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9733504"/>
        <c:axId val="3973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formatCode="#,##0.00;&quot;△&quot;#,##0.00;&quot;-&quot;">
                  <c:v>0.04</c:v>
                </c:pt>
              </c:numCache>
            </c:numRef>
          </c:val>
          <c:smooth val="0"/>
        </c:ser>
        <c:dLbls>
          <c:showLegendKey val="0"/>
          <c:showVal val="0"/>
          <c:showCatName val="0"/>
          <c:showSerName val="0"/>
          <c:showPercent val="0"/>
          <c:showBubbleSize val="0"/>
        </c:dLbls>
        <c:marker val="1"/>
        <c:smooth val="0"/>
        <c:axId val="39733504"/>
        <c:axId val="39735680"/>
      </c:lineChart>
      <c:dateAx>
        <c:axId val="39733504"/>
        <c:scaling>
          <c:orientation val="minMax"/>
        </c:scaling>
        <c:delete val="1"/>
        <c:axPos val="b"/>
        <c:numFmt formatCode="ge" sourceLinked="1"/>
        <c:majorTickMark val="none"/>
        <c:minorTickMark val="none"/>
        <c:tickLblPos val="none"/>
        <c:crossAx val="39735680"/>
        <c:crosses val="autoZero"/>
        <c:auto val="1"/>
        <c:lblOffset val="100"/>
        <c:baseTimeUnit val="years"/>
      </c:dateAx>
      <c:valAx>
        <c:axId val="3973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3350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3507.3</c:v>
                </c:pt>
                <c:pt idx="1">
                  <c:v>2538.7399999999998</c:v>
                </c:pt>
                <c:pt idx="2">
                  <c:v>2979.63</c:v>
                </c:pt>
                <c:pt idx="3">
                  <c:v>2929.38</c:v>
                </c:pt>
                <c:pt idx="4">
                  <c:v>2502.4</c:v>
                </c:pt>
              </c:numCache>
            </c:numRef>
          </c:val>
        </c:ser>
        <c:dLbls>
          <c:showLegendKey val="0"/>
          <c:showVal val="0"/>
          <c:showCatName val="0"/>
          <c:showSerName val="0"/>
          <c:showPercent val="0"/>
          <c:showBubbleSize val="0"/>
        </c:dLbls>
        <c:gapWidth val="150"/>
        <c:axId val="39749504"/>
        <c:axId val="3975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243.86</c:v>
                </c:pt>
                <c:pt idx="1">
                  <c:v>236.15</c:v>
                </c:pt>
                <c:pt idx="2">
                  <c:v>232.81</c:v>
                </c:pt>
                <c:pt idx="3">
                  <c:v>184.13</c:v>
                </c:pt>
                <c:pt idx="4">
                  <c:v>101.85</c:v>
                </c:pt>
              </c:numCache>
            </c:numRef>
          </c:val>
          <c:smooth val="0"/>
        </c:ser>
        <c:dLbls>
          <c:showLegendKey val="0"/>
          <c:showVal val="0"/>
          <c:showCatName val="0"/>
          <c:showSerName val="0"/>
          <c:showPercent val="0"/>
          <c:showBubbleSize val="0"/>
        </c:dLbls>
        <c:marker val="1"/>
        <c:smooth val="0"/>
        <c:axId val="39749504"/>
        <c:axId val="39751680"/>
      </c:lineChart>
      <c:dateAx>
        <c:axId val="39749504"/>
        <c:scaling>
          <c:orientation val="minMax"/>
        </c:scaling>
        <c:delete val="1"/>
        <c:axPos val="b"/>
        <c:numFmt formatCode="ge" sourceLinked="1"/>
        <c:majorTickMark val="none"/>
        <c:minorTickMark val="none"/>
        <c:tickLblPos val="none"/>
        <c:crossAx val="39751680"/>
        <c:crosses val="autoZero"/>
        <c:auto val="1"/>
        <c:lblOffset val="100"/>
        <c:baseTimeUnit val="years"/>
      </c:dateAx>
      <c:valAx>
        <c:axId val="3975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4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143.94999999999999</c:v>
                </c:pt>
                <c:pt idx="1">
                  <c:v>216.5</c:v>
                </c:pt>
                <c:pt idx="2">
                  <c:v>267.11</c:v>
                </c:pt>
                <c:pt idx="3">
                  <c:v>41.06</c:v>
                </c:pt>
                <c:pt idx="4">
                  <c:v>41.95</c:v>
                </c:pt>
              </c:numCache>
            </c:numRef>
          </c:val>
        </c:ser>
        <c:dLbls>
          <c:showLegendKey val="0"/>
          <c:showVal val="0"/>
          <c:showCatName val="0"/>
          <c:showSerName val="0"/>
          <c:showPercent val="0"/>
          <c:showBubbleSize val="0"/>
        </c:dLbls>
        <c:gapWidth val="150"/>
        <c:axId val="39761792"/>
        <c:axId val="3976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341.28</c:v>
                </c:pt>
                <c:pt idx="1">
                  <c:v>243.58</c:v>
                </c:pt>
                <c:pt idx="2">
                  <c:v>290.19</c:v>
                </c:pt>
                <c:pt idx="3">
                  <c:v>63.22</c:v>
                </c:pt>
                <c:pt idx="4">
                  <c:v>49.07</c:v>
                </c:pt>
              </c:numCache>
            </c:numRef>
          </c:val>
          <c:smooth val="0"/>
        </c:ser>
        <c:dLbls>
          <c:showLegendKey val="0"/>
          <c:showVal val="0"/>
          <c:showCatName val="0"/>
          <c:showSerName val="0"/>
          <c:showPercent val="0"/>
          <c:showBubbleSize val="0"/>
        </c:dLbls>
        <c:marker val="1"/>
        <c:smooth val="0"/>
        <c:axId val="39761792"/>
        <c:axId val="39763968"/>
      </c:lineChart>
      <c:dateAx>
        <c:axId val="39761792"/>
        <c:scaling>
          <c:orientation val="minMax"/>
        </c:scaling>
        <c:delete val="1"/>
        <c:axPos val="b"/>
        <c:numFmt formatCode="ge" sourceLinked="1"/>
        <c:majorTickMark val="none"/>
        <c:minorTickMark val="none"/>
        <c:tickLblPos val="none"/>
        <c:crossAx val="39763968"/>
        <c:crosses val="autoZero"/>
        <c:auto val="1"/>
        <c:lblOffset val="100"/>
        <c:baseTimeUnit val="years"/>
      </c:dateAx>
      <c:valAx>
        <c:axId val="3976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6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6685.1</c:v>
                </c:pt>
                <c:pt idx="1">
                  <c:v>4496.5</c:v>
                </c:pt>
                <c:pt idx="2">
                  <c:v>3714.12</c:v>
                </c:pt>
                <c:pt idx="3">
                  <c:v>3541.29</c:v>
                </c:pt>
                <c:pt idx="4">
                  <c:v>3868.18</c:v>
                </c:pt>
              </c:numCache>
            </c:numRef>
          </c:val>
        </c:ser>
        <c:dLbls>
          <c:showLegendKey val="0"/>
          <c:showVal val="0"/>
          <c:showCatName val="0"/>
          <c:showSerName val="0"/>
          <c:showPercent val="0"/>
          <c:showBubbleSize val="0"/>
        </c:dLbls>
        <c:gapWidth val="150"/>
        <c:axId val="39773696"/>
        <c:axId val="3977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39773696"/>
        <c:axId val="39775616"/>
      </c:lineChart>
      <c:dateAx>
        <c:axId val="39773696"/>
        <c:scaling>
          <c:orientation val="minMax"/>
        </c:scaling>
        <c:delete val="1"/>
        <c:axPos val="b"/>
        <c:numFmt formatCode="ge" sourceLinked="1"/>
        <c:majorTickMark val="none"/>
        <c:minorTickMark val="none"/>
        <c:tickLblPos val="none"/>
        <c:crossAx val="39775616"/>
        <c:crosses val="autoZero"/>
        <c:auto val="1"/>
        <c:lblOffset val="100"/>
        <c:baseTimeUnit val="years"/>
      </c:dateAx>
      <c:valAx>
        <c:axId val="3977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7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27.99</c:v>
                </c:pt>
                <c:pt idx="1">
                  <c:v>46.54</c:v>
                </c:pt>
                <c:pt idx="2">
                  <c:v>41.94</c:v>
                </c:pt>
                <c:pt idx="3">
                  <c:v>60.71</c:v>
                </c:pt>
                <c:pt idx="4">
                  <c:v>50.3</c:v>
                </c:pt>
              </c:numCache>
            </c:numRef>
          </c:val>
        </c:ser>
        <c:dLbls>
          <c:showLegendKey val="0"/>
          <c:showVal val="0"/>
          <c:showCatName val="0"/>
          <c:showSerName val="0"/>
          <c:showPercent val="0"/>
          <c:showBubbleSize val="0"/>
        </c:dLbls>
        <c:gapWidth val="150"/>
        <c:axId val="39985920"/>
        <c:axId val="3998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39985920"/>
        <c:axId val="39987840"/>
      </c:lineChart>
      <c:dateAx>
        <c:axId val="39985920"/>
        <c:scaling>
          <c:orientation val="minMax"/>
        </c:scaling>
        <c:delete val="1"/>
        <c:axPos val="b"/>
        <c:numFmt formatCode="ge" sourceLinked="1"/>
        <c:majorTickMark val="none"/>
        <c:minorTickMark val="none"/>
        <c:tickLblPos val="none"/>
        <c:crossAx val="39987840"/>
        <c:crosses val="autoZero"/>
        <c:auto val="1"/>
        <c:lblOffset val="100"/>
        <c:baseTimeUnit val="years"/>
      </c:dateAx>
      <c:valAx>
        <c:axId val="3998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8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538.87</c:v>
                </c:pt>
                <c:pt idx="1">
                  <c:v>338.68</c:v>
                </c:pt>
                <c:pt idx="2">
                  <c:v>382.8</c:v>
                </c:pt>
                <c:pt idx="3">
                  <c:v>259.29000000000002</c:v>
                </c:pt>
                <c:pt idx="4">
                  <c:v>308.32</c:v>
                </c:pt>
              </c:numCache>
            </c:numRef>
          </c:val>
        </c:ser>
        <c:dLbls>
          <c:showLegendKey val="0"/>
          <c:showVal val="0"/>
          <c:showCatName val="0"/>
          <c:showSerName val="0"/>
          <c:showPercent val="0"/>
          <c:showBubbleSize val="0"/>
        </c:dLbls>
        <c:gapWidth val="150"/>
        <c:axId val="40001920"/>
        <c:axId val="4000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40001920"/>
        <c:axId val="40003840"/>
      </c:lineChart>
      <c:dateAx>
        <c:axId val="40001920"/>
        <c:scaling>
          <c:orientation val="minMax"/>
        </c:scaling>
        <c:delete val="1"/>
        <c:axPos val="b"/>
        <c:numFmt formatCode="ge" sourceLinked="1"/>
        <c:majorTickMark val="none"/>
        <c:minorTickMark val="none"/>
        <c:tickLblPos val="none"/>
        <c:crossAx val="40003840"/>
        <c:crosses val="autoZero"/>
        <c:auto val="1"/>
        <c:lblOffset val="100"/>
        <c:baseTimeUnit val="years"/>
      </c:dateAx>
      <c:valAx>
        <c:axId val="4000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0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K4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福島県　南相馬市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63930</v>
      </c>
      <c r="AM8" s="47"/>
      <c r="AN8" s="47"/>
      <c r="AO8" s="47"/>
      <c r="AP8" s="47"/>
      <c r="AQ8" s="47"/>
      <c r="AR8" s="47"/>
      <c r="AS8" s="47"/>
      <c r="AT8" s="43">
        <f>データ!S6</f>
        <v>398.58</v>
      </c>
      <c r="AU8" s="43"/>
      <c r="AV8" s="43"/>
      <c r="AW8" s="43"/>
      <c r="AX8" s="43"/>
      <c r="AY8" s="43"/>
      <c r="AZ8" s="43"/>
      <c r="BA8" s="43"/>
      <c r="BB8" s="43">
        <f>データ!T6</f>
        <v>160.38999999999999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f>データ!N6</f>
        <v>30.66</v>
      </c>
      <c r="J10" s="43"/>
      <c r="K10" s="43"/>
      <c r="L10" s="43"/>
      <c r="M10" s="43"/>
      <c r="N10" s="43"/>
      <c r="O10" s="43"/>
      <c r="P10" s="43">
        <f>データ!O6</f>
        <v>1.1000000000000001</v>
      </c>
      <c r="Q10" s="43"/>
      <c r="R10" s="43"/>
      <c r="S10" s="43"/>
      <c r="T10" s="43"/>
      <c r="U10" s="43"/>
      <c r="V10" s="43"/>
      <c r="W10" s="43">
        <f>データ!P6</f>
        <v>49.34</v>
      </c>
      <c r="X10" s="43"/>
      <c r="Y10" s="43"/>
      <c r="Z10" s="43"/>
      <c r="AA10" s="43"/>
      <c r="AB10" s="43"/>
      <c r="AC10" s="43"/>
      <c r="AD10" s="47">
        <f>データ!Q6</f>
        <v>2673</v>
      </c>
      <c r="AE10" s="47"/>
      <c r="AF10" s="47"/>
      <c r="AG10" s="47"/>
      <c r="AH10" s="47"/>
      <c r="AI10" s="47"/>
      <c r="AJ10" s="47"/>
      <c r="AK10" s="2"/>
      <c r="AL10" s="47">
        <f>データ!U6</f>
        <v>700</v>
      </c>
      <c r="AM10" s="47"/>
      <c r="AN10" s="47"/>
      <c r="AO10" s="47"/>
      <c r="AP10" s="47"/>
      <c r="AQ10" s="47"/>
      <c r="AR10" s="47"/>
      <c r="AS10" s="47"/>
      <c r="AT10" s="43">
        <f>データ!V6</f>
        <v>0.68</v>
      </c>
      <c r="AU10" s="43"/>
      <c r="AV10" s="43"/>
      <c r="AW10" s="43"/>
      <c r="AX10" s="43"/>
      <c r="AY10" s="43"/>
      <c r="AZ10" s="43"/>
      <c r="BA10" s="43"/>
      <c r="BB10" s="43">
        <f>データ!W6</f>
        <v>1029.4100000000001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107</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x14ac:dyDescent="0.15"/>
  <cols>
    <col min="2" max="143" width="11.875" customWidth="1"/>
  </cols>
  <sheetData>
    <row r="1" spans="1:147"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x14ac:dyDescent="0.15">
      <c r="A6" s="26" t="s">
        <v>95</v>
      </c>
      <c r="B6" s="31">
        <f>B7</f>
        <v>2015</v>
      </c>
      <c r="C6" s="31">
        <f t="shared" ref="C6:W6" si="3">C7</f>
        <v>72125</v>
      </c>
      <c r="D6" s="31">
        <f t="shared" si="3"/>
        <v>46</v>
      </c>
      <c r="E6" s="31">
        <f t="shared" si="3"/>
        <v>17</v>
      </c>
      <c r="F6" s="31">
        <f t="shared" si="3"/>
        <v>4</v>
      </c>
      <c r="G6" s="31">
        <f t="shared" si="3"/>
        <v>0</v>
      </c>
      <c r="H6" s="31" t="str">
        <f t="shared" si="3"/>
        <v>福島県　南相馬市</v>
      </c>
      <c r="I6" s="31" t="str">
        <f t="shared" si="3"/>
        <v>法適用</v>
      </c>
      <c r="J6" s="31" t="str">
        <f t="shared" si="3"/>
        <v>下水道事業</v>
      </c>
      <c r="K6" s="31" t="str">
        <f t="shared" si="3"/>
        <v>特定環境保全公共下水道</v>
      </c>
      <c r="L6" s="31" t="str">
        <f t="shared" si="3"/>
        <v>D2</v>
      </c>
      <c r="M6" s="32" t="str">
        <f t="shared" si="3"/>
        <v>-</v>
      </c>
      <c r="N6" s="32">
        <f t="shared" si="3"/>
        <v>30.66</v>
      </c>
      <c r="O6" s="32">
        <f t="shared" si="3"/>
        <v>1.1000000000000001</v>
      </c>
      <c r="P6" s="32">
        <f t="shared" si="3"/>
        <v>49.34</v>
      </c>
      <c r="Q6" s="32">
        <f t="shared" si="3"/>
        <v>2673</v>
      </c>
      <c r="R6" s="32">
        <f t="shared" si="3"/>
        <v>63930</v>
      </c>
      <c r="S6" s="32">
        <f t="shared" si="3"/>
        <v>398.58</v>
      </c>
      <c r="T6" s="32">
        <f t="shared" si="3"/>
        <v>160.38999999999999</v>
      </c>
      <c r="U6" s="32">
        <f t="shared" si="3"/>
        <v>700</v>
      </c>
      <c r="V6" s="32">
        <f t="shared" si="3"/>
        <v>0.68</v>
      </c>
      <c r="W6" s="32">
        <f t="shared" si="3"/>
        <v>1029.4100000000001</v>
      </c>
      <c r="X6" s="33">
        <f>IF(X7="",NA(),X7)</f>
        <v>96.67</v>
      </c>
      <c r="Y6" s="33">
        <f t="shared" ref="Y6:AG6" si="4">IF(Y7="",NA(),Y7)</f>
        <v>112.52</v>
      </c>
      <c r="Z6" s="33">
        <f t="shared" si="4"/>
        <v>110.57</v>
      </c>
      <c r="AA6" s="33">
        <f t="shared" si="4"/>
        <v>135.27000000000001</v>
      </c>
      <c r="AB6" s="33">
        <f t="shared" si="4"/>
        <v>134.82</v>
      </c>
      <c r="AC6" s="33">
        <f t="shared" si="4"/>
        <v>91.52</v>
      </c>
      <c r="AD6" s="33">
        <f t="shared" si="4"/>
        <v>94.73</v>
      </c>
      <c r="AE6" s="33">
        <f t="shared" si="4"/>
        <v>96.59</v>
      </c>
      <c r="AF6" s="33">
        <f t="shared" si="4"/>
        <v>101.24</v>
      </c>
      <c r="AG6" s="33">
        <f t="shared" si="4"/>
        <v>100.94</v>
      </c>
      <c r="AH6" s="32" t="str">
        <f>IF(AH7="","",IF(AH7="-","【-】","【"&amp;SUBSTITUTE(TEXT(AH7,"#,##0.00"),"-","△")&amp;"】"))</f>
        <v>【100.36】</v>
      </c>
      <c r="AI6" s="33">
        <f>IF(AI7="",NA(),AI7)</f>
        <v>3507.3</v>
      </c>
      <c r="AJ6" s="33">
        <f t="shared" ref="AJ6:AR6" si="5">IF(AJ7="",NA(),AJ7)</f>
        <v>2538.7399999999998</v>
      </c>
      <c r="AK6" s="33">
        <f t="shared" si="5"/>
        <v>2979.63</v>
      </c>
      <c r="AL6" s="33">
        <f t="shared" si="5"/>
        <v>2929.38</v>
      </c>
      <c r="AM6" s="33">
        <f t="shared" si="5"/>
        <v>2502.4</v>
      </c>
      <c r="AN6" s="33">
        <f t="shared" si="5"/>
        <v>243.86</v>
      </c>
      <c r="AO6" s="33">
        <f t="shared" si="5"/>
        <v>236.15</v>
      </c>
      <c r="AP6" s="33">
        <f t="shared" si="5"/>
        <v>232.81</v>
      </c>
      <c r="AQ6" s="33">
        <f t="shared" si="5"/>
        <v>184.13</v>
      </c>
      <c r="AR6" s="33">
        <f t="shared" si="5"/>
        <v>101.85</v>
      </c>
      <c r="AS6" s="32" t="str">
        <f>IF(AS7="","",IF(AS7="-","【-】","【"&amp;SUBSTITUTE(TEXT(AS7,"#,##0.00"),"-","△")&amp;"】"))</f>
        <v>【98.78】</v>
      </c>
      <c r="AT6" s="33">
        <f>IF(AT7="",NA(),AT7)</f>
        <v>143.94999999999999</v>
      </c>
      <c r="AU6" s="33">
        <f t="shared" ref="AU6:BC6" si="6">IF(AU7="",NA(),AU7)</f>
        <v>216.5</v>
      </c>
      <c r="AV6" s="33">
        <f t="shared" si="6"/>
        <v>267.11</v>
      </c>
      <c r="AW6" s="33">
        <f t="shared" si="6"/>
        <v>41.06</v>
      </c>
      <c r="AX6" s="33">
        <f t="shared" si="6"/>
        <v>41.95</v>
      </c>
      <c r="AY6" s="33">
        <f t="shared" si="6"/>
        <v>341.28</v>
      </c>
      <c r="AZ6" s="33">
        <f t="shared" si="6"/>
        <v>243.58</v>
      </c>
      <c r="BA6" s="33">
        <f t="shared" si="6"/>
        <v>290.19</v>
      </c>
      <c r="BB6" s="33">
        <f t="shared" si="6"/>
        <v>63.22</v>
      </c>
      <c r="BC6" s="33">
        <f t="shared" si="6"/>
        <v>49.07</v>
      </c>
      <c r="BD6" s="32" t="str">
        <f>IF(BD7="","",IF(BD7="-","【-】","【"&amp;SUBSTITUTE(TEXT(BD7,"#,##0.00"),"-","△")&amp;"】"))</f>
        <v>【58.70】</v>
      </c>
      <c r="BE6" s="33">
        <f>IF(BE7="",NA(),BE7)</f>
        <v>6685.1</v>
      </c>
      <c r="BF6" s="33">
        <f t="shared" ref="BF6:BN6" si="7">IF(BF7="",NA(),BF7)</f>
        <v>4496.5</v>
      </c>
      <c r="BG6" s="33">
        <f t="shared" si="7"/>
        <v>3714.12</v>
      </c>
      <c r="BH6" s="33">
        <f t="shared" si="7"/>
        <v>3541.29</v>
      </c>
      <c r="BI6" s="33">
        <f t="shared" si="7"/>
        <v>3868.18</v>
      </c>
      <c r="BJ6" s="33">
        <f t="shared" si="7"/>
        <v>1764.87</v>
      </c>
      <c r="BK6" s="33">
        <f t="shared" si="7"/>
        <v>1622.51</v>
      </c>
      <c r="BL6" s="33">
        <f t="shared" si="7"/>
        <v>1569.13</v>
      </c>
      <c r="BM6" s="33">
        <f t="shared" si="7"/>
        <v>1436</v>
      </c>
      <c r="BN6" s="33">
        <f t="shared" si="7"/>
        <v>1434.89</v>
      </c>
      <c r="BO6" s="32" t="str">
        <f>IF(BO7="","",IF(BO7="-","【-】","【"&amp;SUBSTITUTE(TEXT(BO7,"#,##0.00"),"-","△")&amp;"】"))</f>
        <v>【1,457.06】</v>
      </c>
      <c r="BP6" s="33">
        <f>IF(BP7="",NA(),BP7)</f>
        <v>27.99</v>
      </c>
      <c r="BQ6" s="33">
        <f t="shared" ref="BQ6:BY6" si="8">IF(BQ7="",NA(),BQ7)</f>
        <v>46.54</v>
      </c>
      <c r="BR6" s="33">
        <f t="shared" si="8"/>
        <v>41.94</v>
      </c>
      <c r="BS6" s="33">
        <f t="shared" si="8"/>
        <v>60.71</v>
      </c>
      <c r="BT6" s="33">
        <f t="shared" si="8"/>
        <v>50.3</v>
      </c>
      <c r="BU6" s="33">
        <f t="shared" si="8"/>
        <v>60.75</v>
      </c>
      <c r="BV6" s="33">
        <f t="shared" si="8"/>
        <v>62.83</v>
      </c>
      <c r="BW6" s="33">
        <f t="shared" si="8"/>
        <v>64.63</v>
      </c>
      <c r="BX6" s="33">
        <f t="shared" si="8"/>
        <v>66.56</v>
      </c>
      <c r="BY6" s="33">
        <f t="shared" si="8"/>
        <v>66.22</v>
      </c>
      <c r="BZ6" s="32" t="str">
        <f>IF(BZ7="","",IF(BZ7="-","【-】","【"&amp;SUBSTITUTE(TEXT(BZ7,"#,##0.00"),"-","△")&amp;"】"))</f>
        <v>【64.73】</v>
      </c>
      <c r="CA6" s="33">
        <f>IF(CA7="",NA(),CA7)</f>
        <v>538.87</v>
      </c>
      <c r="CB6" s="33">
        <f t="shared" ref="CB6:CJ6" si="9">IF(CB7="",NA(),CB7)</f>
        <v>338.68</v>
      </c>
      <c r="CC6" s="33">
        <f t="shared" si="9"/>
        <v>382.8</v>
      </c>
      <c r="CD6" s="33">
        <f t="shared" si="9"/>
        <v>259.29000000000002</v>
      </c>
      <c r="CE6" s="33">
        <f t="shared" si="9"/>
        <v>308.32</v>
      </c>
      <c r="CF6" s="33">
        <f t="shared" si="9"/>
        <v>256</v>
      </c>
      <c r="CG6" s="33">
        <f t="shared" si="9"/>
        <v>250.43</v>
      </c>
      <c r="CH6" s="33">
        <f t="shared" si="9"/>
        <v>245.75</v>
      </c>
      <c r="CI6" s="33">
        <f t="shared" si="9"/>
        <v>244.29</v>
      </c>
      <c r="CJ6" s="33">
        <f t="shared" si="9"/>
        <v>246.72</v>
      </c>
      <c r="CK6" s="32" t="str">
        <f>IF(CK7="","",IF(CK7="-","【-】","【"&amp;SUBSTITUTE(TEXT(CK7,"#,##0.00"),"-","△")&amp;"】"))</f>
        <v>【250.25】</v>
      </c>
      <c r="CL6" s="33">
        <f>IF(CL7="",NA(),CL7)</f>
        <v>54.81</v>
      </c>
      <c r="CM6" s="33">
        <f t="shared" ref="CM6:CU6" si="10">IF(CM7="",NA(),CM7)</f>
        <v>59.19</v>
      </c>
      <c r="CN6" s="33">
        <f t="shared" si="10"/>
        <v>85.68</v>
      </c>
      <c r="CO6" s="33">
        <f t="shared" si="10"/>
        <v>87.03</v>
      </c>
      <c r="CP6" s="33">
        <f t="shared" si="10"/>
        <v>77.03</v>
      </c>
      <c r="CQ6" s="33">
        <f t="shared" si="10"/>
        <v>41.59</v>
      </c>
      <c r="CR6" s="33">
        <f t="shared" si="10"/>
        <v>42.31</v>
      </c>
      <c r="CS6" s="33">
        <f t="shared" si="10"/>
        <v>43.65</v>
      </c>
      <c r="CT6" s="33">
        <f t="shared" si="10"/>
        <v>43.58</v>
      </c>
      <c r="CU6" s="33">
        <f t="shared" si="10"/>
        <v>41.35</v>
      </c>
      <c r="CV6" s="32" t="str">
        <f>IF(CV7="","",IF(CV7="-","【-】","【"&amp;SUBSTITUTE(TEXT(CV7,"#,##0.00"),"-","△")&amp;"】"))</f>
        <v>【40.31】</v>
      </c>
      <c r="CW6" s="33">
        <f>IF(CW7="",NA(),CW7)</f>
        <v>97.33</v>
      </c>
      <c r="CX6" s="33">
        <f t="shared" ref="CX6:DF6" si="11">IF(CX7="",NA(),CX7)</f>
        <v>97.2</v>
      </c>
      <c r="CY6" s="33">
        <f t="shared" si="11"/>
        <v>97.18</v>
      </c>
      <c r="CZ6" s="33">
        <f t="shared" si="11"/>
        <v>97.27</v>
      </c>
      <c r="DA6" s="33">
        <f t="shared" si="11"/>
        <v>97.29</v>
      </c>
      <c r="DB6" s="33">
        <f t="shared" si="11"/>
        <v>80.47</v>
      </c>
      <c r="DC6" s="33">
        <f t="shared" si="11"/>
        <v>81.3</v>
      </c>
      <c r="DD6" s="33">
        <f t="shared" si="11"/>
        <v>82.2</v>
      </c>
      <c r="DE6" s="33">
        <f t="shared" si="11"/>
        <v>82.35</v>
      </c>
      <c r="DF6" s="33">
        <f t="shared" si="11"/>
        <v>82.9</v>
      </c>
      <c r="DG6" s="32" t="str">
        <f>IF(DG7="","",IF(DG7="-","【-】","【"&amp;SUBSTITUTE(TEXT(DG7,"#,##0.00"),"-","△")&amp;"】"))</f>
        <v>【81.28】</v>
      </c>
      <c r="DH6" s="33">
        <f>IF(DH7="",NA(),DH7)</f>
        <v>12.74</v>
      </c>
      <c r="DI6" s="33">
        <f t="shared" ref="DI6:DQ6" si="12">IF(DI7="",NA(),DI7)</f>
        <v>14.21</v>
      </c>
      <c r="DJ6" s="33">
        <f t="shared" si="12"/>
        <v>17.440000000000001</v>
      </c>
      <c r="DK6" s="33">
        <f t="shared" si="12"/>
        <v>29.29</v>
      </c>
      <c r="DL6" s="33">
        <f t="shared" si="12"/>
        <v>24.21</v>
      </c>
      <c r="DM6" s="33">
        <f t="shared" si="12"/>
        <v>11.86</v>
      </c>
      <c r="DN6" s="33">
        <f t="shared" si="12"/>
        <v>12.99</v>
      </c>
      <c r="DO6" s="33">
        <f t="shared" si="12"/>
        <v>13.6</v>
      </c>
      <c r="DP6" s="33">
        <f t="shared" si="12"/>
        <v>22.34</v>
      </c>
      <c r="DQ6" s="33">
        <f t="shared" si="12"/>
        <v>22.79</v>
      </c>
      <c r="DR6" s="32" t="str">
        <f>IF(DR7="","",IF(DR7="-","【-】","【"&amp;SUBSTITUTE(TEXT(DR7,"#,##0.00"),"-","△")&amp;"】"))</f>
        <v>【22.75】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3">
        <f t="shared" si="13"/>
        <v>0.04</v>
      </c>
      <c r="EC6" s="32" t="str">
        <f>IF(EC7="","",IF(EC7="-","【-】","【"&amp;SUBSTITUTE(TEXT(EC7,"#,##0.00"),"-","△")&amp;"】"))</f>
        <v>【0.03】</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7" s="34" customFormat="1" x14ac:dyDescent="0.15">
      <c r="A7" s="26"/>
      <c r="B7" s="35">
        <v>2015</v>
      </c>
      <c r="C7" s="35">
        <v>72125</v>
      </c>
      <c r="D7" s="35">
        <v>46</v>
      </c>
      <c r="E7" s="35">
        <v>17</v>
      </c>
      <c r="F7" s="35">
        <v>4</v>
      </c>
      <c r="G7" s="35">
        <v>0</v>
      </c>
      <c r="H7" s="35" t="s">
        <v>96</v>
      </c>
      <c r="I7" s="35" t="s">
        <v>97</v>
      </c>
      <c r="J7" s="35" t="s">
        <v>98</v>
      </c>
      <c r="K7" s="35" t="s">
        <v>99</v>
      </c>
      <c r="L7" s="35" t="s">
        <v>100</v>
      </c>
      <c r="M7" s="36" t="s">
        <v>101</v>
      </c>
      <c r="N7" s="36">
        <v>30.66</v>
      </c>
      <c r="O7" s="36">
        <v>1.1000000000000001</v>
      </c>
      <c r="P7" s="36">
        <v>49.34</v>
      </c>
      <c r="Q7" s="36">
        <v>2673</v>
      </c>
      <c r="R7" s="36">
        <v>63930</v>
      </c>
      <c r="S7" s="36">
        <v>398.58</v>
      </c>
      <c r="T7" s="36">
        <v>160.38999999999999</v>
      </c>
      <c r="U7" s="36">
        <v>700</v>
      </c>
      <c r="V7" s="36">
        <v>0.68</v>
      </c>
      <c r="W7" s="36">
        <v>1029.4100000000001</v>
      </c>
      <c r="X7" s="36">
        <v>96.67</v>
      </c>
      <c r="Y7" s="36">
        <v>112.52</v>
      </c>
      <c r="Z7" s="36">
        <v>110.57</v>
      </c>
      <c r="AA7" s="36">
        <v>135.27000000000001</v>
      </c>
      <c r="AB7" s="36">
        <v>134.82</v>
      </c>
      <c r="AC7" s="36">
        <v>91.52</v>
      </c>
      <c r="AD7" s="36">
        <v>94.73</v>
      </c>
      <c r="AE7" s="36">
        <v>96.59</v>
      </c>
      <c r="AF7" s="36">
        <v>101.24</v>
      </c>
      <c r="AG7" s="36">
        <v>100.94</v>
      </c>
      <c r="AH7" s="36">
        <v>100.36</v>
      </c>
      <c r="AI7" s="36">
        <v>3507.3</v>
      </c>
      <c r="AJ7" s="36">
        <v>2538.7399999999998</v>
      </c>
      <c r="AK7" s="36">
        <v>2979.63</v>
      </c>
      <c r="AL7" s="36">
        <v>2929.38</v>
      </c>
      <c r="AM7" s="36">
        <v>2502.4</v>
      </c>
      <c r="AN7" s="36">
        <v>243.86</v>
      </c>
      <c r="AO7" s="36">
        <v>236.15</v>
      </c>
      <c r="AP7" s="36">
        <v>232.81</v>
      </c>
      <c r="AQ7" s="36">
        <v>184.13</v>
      </c>
      <c r="AR7" s="36">
        <v>101.85</v>
      </c>
      <c r="AS7" s="36">
        <v>98.78</v>
      </c>
      <c r="AT7" s="36">
        <v>143.94999999999999</v>
      </c>
      <c r="AU7" s="36">
        <v>216.5</v>
      </c>
      <c r="AV7" s="36">
        <v>267.11</v>
      </c>
      <c r="AW7" s="36">
        <v>41.06</v>
      </c>
      <c r="AX7" s="36">
        <v>41.95</v>
      </c>
      <c r="AY7" s="36">
        <v>341.28</v>
      </c>
      <c r="AZ7" s="36">
        <v>243.58</v>
      </c>
      <c r="BA7" s="36">
        <v>290.19</v>
      </c>
      <c r="BB7" s="36">
        <v>63.22</v>
      </c>
      <c r="BC7" s="36">
        <v>49.07</v>
      </c>
      <c r="BD7" s="36">
        <v>58.7</v>
      </c>
      <c r="BE7" s="36">
        <v>6685.1</v>
      </c>
      <c r="BF7" s="36">
        <v>4496.5</v>
      </c>
      <c r="BG7" s="36">
        <v>3714.12</v>
      </c>
      <c r="BH7" s="36">
        <v>3541.29</v>
      </c>
      <c r="BI7" s="36">
        <v>3868.18</v>
      </c>
      <c r="BJ7" s="36">
        <v>1764.87</v>
      </c>
      <c r="BK7" s="36">
        <v>1622.51</v>
      </c>
      <c r="BL7" s="36">
        <v>1569.13</v>
      </c>
      <c r="BM7" s="36">
        <v>1436</v>
      </c>
      <c r="BN7" s="36">
        <v>1434.89</v>
      </c>
      <c r="BO7" s="36">
        <v>1457.06</v>
      </c>
      <c r="BP7" s="36">
        <v>27.99</v>
      </c>
      <c r="BQ7" s="36">
        <v>46.54</v>
      </c>
      <c r="BR7" s="36">
        <v>41.94</v>
      </c>
      <c r="BS7" s="36">
        <v>60.71</v>
      </c>
      <c r="BT7" s="36">
        <v>50.3</v>
      </c>
      <c r="BU7" s="36">
        <v>60.75</v>
      </c>
      <c r="BV7" s="36">
        <v>62.83</v>
      </c>
      <c r="BW7" s="36">
        <v>64.63</v>
      </c>
      <c r="BX7" s="36">
        <v>66.56</v>
      </c>
      <c r="BY7" s="36">
        <v>66.22</v>
      </c>
      <c r="BZ7" s="36">
        <v>64.73</v>
      </c>
      <c r="CA7" s="36">
        <v>538.87</v>
      </c>
      <c r="CB7" s="36">
        <v>338.68</v>
      </c>
      <c r="CC7" s="36">
        <v>382.8</v>
      </c>
      <c r="CD7" s="36">
        <v>259.29000000000002</v>
      </c>
      <c r="CE7" s="36">
        <v>308.32</v>
      </c>
      <c r="CF7" s="36">
        <v>256</v>
      </c>
      <c r="CG7" s="36">
        <v>250.43</v>
      </c>
      <c r="CH7" s="36">
        <v>245.75</v>
      </c>
      <c r="CI7" s="36">
        <v>244.29</v>
      </c>
      <c r="CJ7" s="36">
        <v>246.72</v>
      </c>
      <c r="CK7" s="36">
        <v>250.25</v>
      </c>
      <c r="CL7" s="36">
        <v>54.81</v>
      </c>
      <c r="CM7" s="36">
        <v>59.19</v>
      </c>
      <c r="CN7" s="36">
        <v>85.68</v>
      </c>
      <c r="CO7" s="36">
        <v>87.03</v>
      </c>
      <c r="CP7" s="36">
        <v>77.03</v>
      </c>
      <c r="CQ7" s="36">
        <v>41.59</v>
      </c>
      <c r="CR7" s="36">
        <v>42.31</v>
      </c>
      <c r="CS7" s="36">
        <v>43.65</v>
      </c>
      <c r="CT7" s="36">
        <v>43.58</v>
      </c>
      <c r="CU7" s="36">
        <v>41.35</v>
      </c>
      <c r="CV7" s="36">
        <v>40.31</v>
      </c>
      <c r="CW7" s="36">
        <v>97.33</v>
      </c>
      <c r="CX7" s="36">
        <v>97.2</v>
      </c>
      <c r="CY7" s="36">
        <v>97.18</v>
      </c>
      <c r="CZ7" s="36">
        <v>97.27</v>
      </c>
      <c r="DA7" s="36">
        <v>97.29</v>
      </c>
      <c r="DB7" s="36">
        <v>80.47</v>
      </c>
      <c r="DC7" s="36">
        <v>81.3</v>
      </c>
      <c r="DD7" s="36">
        <v>82.2</v>
      </c>
      <c r="DE7" s="36">
        <v>82.35</v>
      </c>
      <c r="DF7" s="36">
        <v>82.9</v>
      </c>
      <c r="DG7" s="36">
        <v>81.28</v>
      </c>
      <c r="DH7" s="36">
        <v>12.74</v>
      </c>
      <c r="DI7" s="36">
        <v>14.21</v>
      </c>
      <c r="DJ7" s="36">
        <v>17.440000000000001</v>
      </c>
      <c r="DK7" s="36">
        <v>29.29</v>
      </c>
      <c r="DL7" s="36">
        <v>24.21</v>
      </c>
      <c r="DM7" s="36">
        <v>11.86</v>
      </c>
      <c r="DN7" s="36">
        <v>12.99</v>
      </c>
      <c r="DO7" s="36">
        <v>13.6</v>
      </c>
      <c r="DP7" s="36">
        <v>22.34</v>
      </c>
      <c r="DQ7" s="36">
        <v>22.79</v>
      </c>
      <c r="DR7" s="36">
        <v>22.75</v>
      </c>
      <c r="DS7" s="36">
        <v>0</v>
      </c>
      <c r="DT7" s="36">
        <v>0</v>
      </c>
      <c r="DU7" s="36">
        <v>0</v>
      </c>
      <c r="DV7" s="36">
        <v>0</v>
      </c>
      <c r="DW7" s="36">
        <v>0</v>
      </c>
      <c r="DX7" s="36">
        <v>0</v>
      </c>
      <c r="DY7" s="36">
        <v>0</v>
      </c>
      <c r="DZ7" s="36">
        <v>0</v>
      </c>
      <c r="EA7" s="36">
        <v>0</v>
      </c>
      <c r="EB7" s="36">
        <v>0.04</v>
      </c>
      <c r="EC7" s="36">
        <v>0.03</v>
      </c>
      <c r="ED7" s="36">
        <v>0</v>
      </c>
      <c r="EE7" s="36">
        <v>0</v>
      </c>
      <c r="EF7" s="36">
        <v>0</v>
      </c>
      <c r="EG7" s="36">
        <v>0</v>
      </c>
      <c r="EH7" s="36">
        <v>0</v>
      </c>
      <c r="EI7" s="36">
        <v>0.1</v>
      </c>
      <c r="EJ7" s="36">
        <v>0.11</v>
      </c>
      <c r="EK7" s="36">
        <v>0.05</v>
      </c>
      <c r="EL7" s="36">
        <v>0.04</v>
      </c>
      <c r="EM7" s="36">
        <v>7.0000000000000007E-2</v>
      </c>
      <c r="EN7" s="36">
        <v>0.1</v>
      </c>
    </row>
    <row r="8" spans="1:147"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x14ac:dyDescent="0.15">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羽田真介❤</cp:lastModifiedBy>
  <dcterms:created xsi:type="dcterms:W3CDTF">2017-02-08T02:38:30Z</dcterms:created>
  <dcterms:modified xsi:type="dcterms:W3CDTF">2017-02-14T06:23:11Z</dcterms:modified>
  <cp:category/>
</cp:coreProperties>
</file>