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esui-hdd\総務係\A下水道課庶務-1　庶務一般\H29.01.25　公営企業に係る「経営比較分析表」の分析等について（依頼）\修正後\"/>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B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<sst xmlns="http://schemas.openxmlformats.org/spreadsheetml/2006/main" count="221" uniqueCount="111">
  <si>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</si>
  <si>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</si>
  <si>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</si>
  <si>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</si>
  <si>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</si>
  <si>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</si>
  <si>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</si>
  <si>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</si>
  <si>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</si>
  <si>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</si>
  <si>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</si>
  <si>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</si>
  <si>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</si>
  <si>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</si>
  <si>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</si>
  <si>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</si>
  <si>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</si>
  <si>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</si>
  <si>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</si>
  <si>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</si>
  <si>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</si>
  <si>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</si>
  <si>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</si>
  <si>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</si>
  <si>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</si>
  <si>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</si>
  <si>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</si>
  <si>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</si>
  <si>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</si>
  <si>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</si>
  <si>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</si>
  <si>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</si>
  <si>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</si>
  <si>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</si>
  <si>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</si>
  <si>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</si>
  <si>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</si>
  <si>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</si>
  <si>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</si>
  <si>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</si>
  <si>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</si>
  <si>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</si>
  <si>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</si>
  <si>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</si>
  <si>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</si>
  <si>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</si>
  <si>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</si>
  <si>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</si>
  <si>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</si>
  <si>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</si>
  <si>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</si>
  <si>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</si>
  <si>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</si>
  <si>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</si>
  <si>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</si>
  <si>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</si>
  <si>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</si>
  <si>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</si>
  <si>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</si>
  <si>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</si>
  <si>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</si>
  <si>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</si>
  <si>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</si>
  <si>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</si>
  <si>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</si>
  <si>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</si>
  <si>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</si>
  <si>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</si>
  <si>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</si>
  <si>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</si>
  <si>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</si>
  <si>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</si>
  <si>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</si>
  <si>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</si>
  <si>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</si>
  <si>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</si>
  <si>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</si>
  <si>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</si>
  <si>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</si>
  <si>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</si>
  <si>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</si>
  <si>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</si>
  <si>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</si>
  <si>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</si>
  <si>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</si>
  <si>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</si>
  <si>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</si>
  <si>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</si>
  <si>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</si>
  <si>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</si>
  <si>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</si>
  <si>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</si>
  <si>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</si>
  <si>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</si>
  <si>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</si>
  <si>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</si>
  <si>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</si>
  <si>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</si>
  <si>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</si>
  <si>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</si>
  <si>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</si>
  <si>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</si>
  <si>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</si>
  <si>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</si>
  <si>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</si>
  <si>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</si>
  <si>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</si>
  <si>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</si>
  <si>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下水道ストックマネジメント計画による投資の平準化、地方公営企業法の財務規定の適用など経営健全化に向けた取組を進める必要があります。
</t>
    <rPh sb="246" eb="253">
      <t>チ</t>
    </rPh>
    <phoneticPr fontId="4"/>
  </si>
  <si>
    <t>　本市の特定環境保全公共下水道事業は、熱塩加納処理区と山都処理区の２処理区あり概成となっています。
　終末処理場である熱塩浄化センター、山都浄化センターにおいては、施設、設備の老朽化等による更新費用が増嵩するなど、維持管理経費において今後も相応の費用が必要な状況です。
　また、使用料収入においては、市全体における人口減少が進んでおり、これに伴う料金収入の減少が懸念される状況です。
　このことから、主に地方債償還元金と人口減少の影響により、①収益的収支比率は80％程度となっており、⑤経費回収率及び⑦施設利用率は減少傾向、⑥汚水処理原価は増加傾向となっていますが、全体的には概ね類似団体と同じ水準となっております。</t>
    <rPh sb="4" eb="17">
      <t>トクテイ</t>
    </rPh>
    <rPh sb="19" eb="23">
      <t>アツシオカノウ</t>
    </rPh>
    <rPh sb="27" eb="29">
      <t>ヤマト</t>
    </rPh>
    <rPh sb="39" eb="41">
      <t>ガイセイ</t>
    </rPh>
    <rPh sb="68" eb="70">
      <t>ヤマト</t>
    </rPh>
    <rPh sb="70" eb="72">
      <t>ジョウカ</t>
    </rPh>
    <rPh sb="210" eb="212">
      <t>ジンコウ</t>
    </rPh>
    <rPh sb="212" eb="214">
      <t>ゲンショウ</t>
    </rPh>
    <rPh sb="248" eb="249">
      <t>オヨ</t>
    </rPh>
    <rPh sb="257" eb="259">
      <t>ゲンショウ</t>
    </rPh>
    <rPh sb="259" eb="261">
      <t>ケイコウ</t>
    </rPh>
    <rPh sb="270" eb="272">
      <t>ゾウカ</t>
    </rPh>
    <rPh sb="272" eb="274">
      <t>ケイコウ</t>
    </rPh>
    <rPh sb="283" eb="285">
      <t>ゼンタイ</t>
    </rPh>
    <rPh sb="285" eb="286">
      <t>テキ</t>
    </rPh>
    <rPh sb="288" eb="289">
      <t>オオム</t>
    </rPh>
    <rPh sb="290" eb="292">
      <t>ルイジ</t>
    </rPh>
    <rPh sb="292" eb="294">
      <t>ダンタイ</t>
    </rPh>
    <rPh sb="295" eb="296">
      <t>オナ</t>
    </rPh>
    <phoneticPr fontId="4"/>
  </si>
  <si>
    <t>　熱塩加納処理区は平成14年度に供用開始し14年を経過、山都処理区は平成16年度に供用開始し12年を経過しており、両処理区とも施設、設備の老朽化等による更新費用が増嵩してます。
　管渠については、法定耐用年数である50年を経過している箇所はありません。なお、旧新崎簡易排水事業により熱塩加納処理区において昭和55年度に整備した箇所が最も古く36年を経過しています。</t>
    <rPh sb="1" eb="5">
      <t>アツシオ</t>
    </rPh>
    <rPh sb="28" eb="30">
      <t>ヤマト</t>
    </rPh>
    <rPh sb="90" eb="91">
      <t>カン</t>
    </rPh>
    <rPh sb="91" eb="92">
      <t>キョ</t>
    </rPh>
    <rPh sb="98" eb="100">
      <t>ホウテイ</t>
    </rPh>
    <rPh sb="117" eb="119">
      <t>カショ</t>
    </rPh>
    <rPh sb="141" eb="145">
      <t>アツシオ</t>
    </rPh>
    <rPh sb="145" eb="147">
      <t>ショリ</t>
    </rPh>
    <rPh sb="147" eb="148">
      <t>ク</t>
    </rPh>
    <rPh sb="152" eb="154">
      <t>ショウワ</t>
    </rPh>
    <rPh sb="156" eb="158">
      <t>ネンド</t>
    </rPh>
    <rPh sb="159" eb="161">
      <t>セイビ</t>
    </rPh>
    <rPh sb="166" eb="167">
      <t>モット</t>
    </rPh>
    <rPh sb="168" eb="169">
      <t>フル</t>
    </rPh>
    <rPh sb="172" eb="173">
      <t>ネン</t>
    </rPh>
    <rPh sb="174" eb="176">
      <t>ケイカ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</si>
</sst>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172992"/>
        <c:axId val="16317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63172992"/>
        <c:axId val="163173384"/>
      </c:lineChart>
      <c:dateAx>
        <c:axId val="163172992"/>
        <c:scaling>
          <c:orientation val="minMax"/>
        </c:scaling>
        <c:delete val="1"/>
        <c:axPos val="b"/>
        <c:numFmt formatCode="ge" sourceLinked="1"/>
        <c:majorTickMark val="none"/>
        <c:minorTickMark val="none"/>
        <c:tickLblPos val="none"/>
        <c:crossAx val="163173384"/>
        <c:crosses val="autoZero"/>
        <c:auto val="1"/>
        <c:lblOffset val="100"/>
        <c:baseTimeUnit val="years"/>
      </c:dateAx>
      <c:valAx>
        <c:axId val="16317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36.22</c:v>
                </c:pt>
                <c:pt idx="1">
                  <c:v>36.94</c:v>
                </c:pt>
                <c:pt idx="2">
                  <c:v>37.17</c:v>
                </c:pt>
                <c:pt idx="3">
                  <c:v>36.17</c:v>
                </c:pt>
                <c:pt idx="4">
                  <c:v>35.49</c:v>
                </c:pt>
              </c:numCache>
            </c:numRef>
          </c:val>
        </c:ser>
        <c:dLbls>
          <c:showLegendKey val="0"/>
          <c:showVal val="0"/>
          <c:showCatName val="0"/>
          <c:showSerName val="0"/>
          <c:showPercent val="0"/>
          <c:showBubbleSize val="0"/>
        </c:dLbls>
        <c:gapWidth val="150"/>
        <c:axId val="164531120"/>
        <c:axId val="16453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64531120"/>
        <c:axId val="164530728"/>
      </c:lineChart>
      <c:dateAx>
        <c:axId val="164531120"/>
        <c:scaling>
          <c:orientation val="minMax"/>
        </c:scaling>
        <c:delete val="1"/>
        <c:axPos val="b"/>
        <c:numFmt formatCode="ge" sourceLinked="1"/>
        <c:majorTickMark val="none"/>
        <c:minorTickMark val="none"/>
        <c:tickLblPos val="none"/>
        <c:crossAx val="164530728"/>
        <c:crosses val="autoZero"/>
        <c:auto val="1"/>
        <c:lblOffset val="100"/>
        <c:baseTimeUnit val="years"/>
      </c:dateAx>
      <c:valAx>
        <c:axId val="16453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3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69.569999999999993</c:v>
                </c:pt>
                <c:pt idx="1">
                  <c:v>69.180000000000007</c:v>
                </c:pt>
                <c:pt idx="2">
                  <c:v>69.209999999999994</c:v>
                </c:pt>
                <c:pt idx="3">
                  <c:v>68.91</c:v>
                </c:pt>
                <c:pt idx="4">
                  <c:v>70.010000000000005</c:v>
                </c:pt>
              </c:numCache>
            </c:numRef>
          </c:val>
        </c:ser>
        <c:dLbls>
          <c:showLegendKey val="0"/>
          <c:showVal val="0"/>
          <c:showCatName val="0"/>
          <c:showSerName val="0"/>
          <c:showPercent val="0"/>
          <c:showBubbleSize val="0"/>
        </c:dLbls>
        <c:gapWidth val="150"/>
        <c:axId val="164950528"/>
        <c:axId val="16495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64950528"/>
        <c:axId val="164950920"/>
      </c:lineChart>
      <c:dateAx>
        <c:axId val="164950528"/>
        <c:scaling>
          <c:orientation val="minMax"/>
        </c:scaling>
        <c:delete val="1"/>
        <c:axPos val="b"/>
        <c:numFmt formatCode="ge" sourceLinked="1"/>
        <c:majorTickMark val="none"/>
        <c:minorTickMark val="none"/>
        <c:tickLblPos val="none"/>
        <c:crossAx val="164950920"/>
        <c:crosses val="autoZero"/>
        <c:auto val="1"/>
        <c:lblOffset val="100"/>
        <c:baseTimeUnit val="years"/>
      </c:dateAx>
      <c:valAx>
        <c:axId val="16495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86.11</c:v>
                </c:pt>
                <c:pt idx="1">
                  <c:v>84.35</c:v>
                </c:pt>
                <c:pt idx="2">
                  <c:v>82</c:v>
                </c:pt>
                <c:pt idx="3">
                  <c:v>77.37</c:v>
                </c:pt>
                <c:pt idx="4">
                  <c:v>80.95</c:v>
                </c:pt>
              </c:numCache>
            </c:numRef>
          </c:val>
        </c:ser>
        <c:dLbls>
          <c:showLegendKey val="0"/>
          <c:showVal val="0"/>
          <c:showCatName val="0"/>
          <c:showSerName val="0"/>
          <c:showPercent val="0"/>
          <c:showBubbleSize val="0"/>
        </c:dLbls>
        <c:gapWidth val="150"/>
        <c:axId val="163174560"/>
        <c:axId val="163174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174560"/>
        <c:axId val="163174952"/>
      </c:lineChart>
      <c:dateAx>
        <c:axId val="163174560"/>
        <c:scaling>
          <c:orientation val="minMax"/>
        </c:scaling>
        <c:delete val="1"/>
        <c:axPos val="b"/>
        <c:numFmt formatCode="ge" sourceLinked="1"/>
        <c:majorTickMark val="none"/>
        <c:minorTickMark val="none"/>
        <c:tickLblPos val="none"/>
        <c:crossAx val="163174952"/>
        <c:crosses val="autoZero"/>
        <c:auto val="1"/>
        <c:lblOffset val="100"/>
        <c:baseTimeUnit val="years"/>
      </c:dateAx>
      <c:valAx>
        <c:axId val="16317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7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435568"/>
        <c:axId val="16443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435568"/>
        <c:axId val="164435960"/>
      </c:lineChart>
      <c:dateAx>
        <c:axId val="164435568"/>
        <c:scaling>
          <c:orientation val="minMax"/>
        </c:scaling>
        <c:delete val="1"/>
        <c:axPos val="b"/>
        <c:numFmt formatCode="ge" sourceLinked="1"/>
        <c:majorTickMark val="none"/>
        <c:minorTickMark val="none"/>
        <c:tickLblPos val="none"/>
        <c:crossAx val="164435960"/>
        <c:crosses val="autoZero"/>
        <c:auto val="1"/>
        <c:lblOffset val="100"/>
        <c:baseTimeUnit val="years"/>
      </c:dateAx>
      <c:valAx>
        <c:axId val="16443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3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437136"/>
        <c:axId val="16443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437136"/>
        <c:axId val="164437528"/>
      </c:lineChart>
      <c:dateAx>
        <c:axId val="164437136"/>
        <c:scaling>
          <c:orientation val="minMax"/>
        </c:scaling>
        <c:delete val="1"/>
        <c:axPos val="b"/>
        <c:numFmt formatCode="ge" sourceLinked="1"/>
        <c:majorTickMark val="none"/>
        <c:minorTickMark val="none"/>
        <c:tickLblPos val="none"/>
        <c:crossAx val="164437528"/>
        <c:crosses val="autoZero"/>
        <c:auto val="1"/>
        <c:lblOffset val="100"/>
        <c:baseTimeUnit val="years"/>
      </c:dateAx>
      <c:valAx>
        <c:axId val="16443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3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531904"/>
        <c:axId val="16453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531904"/>
        <c:axId val="164532296"/>
      </c:lineChart>
      <c:dateAx>
        <c:axId val="164531904"/>
        <c:scaling>
          <c:orientation val="minMax"/>
        </c:scaling>
        <c:delete val="1"/>
        <c:axPos val="b"/>
        <c:numFmt formatCode="ge" sourceLinked="1"/>
        <c:majorTickMark val="none"/>
        <c:minorTickMark val="none"/>
        <c:tickLblPos val="none"/>
        <c:crossAx val="164532296"/>
        <c:crosses val="autoZero"/>
        <c:auto val="1"/>
        <c:lblOffset val="100"/>
        <c:baseTimeUnit val="years"/>
      </c:dateAx>
      <c:valAx>
        <c:axId val="16453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3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533472"/>
        <c:axId val="16453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533472"/>
        <c:axId val="164533864"/>
      </c:lineChart>
      <c:dateAx>
        <c:axId val="164533472"/>
        <c:scaling>
          <c:orientation val="minMax"/>
        </c:scaling>
        <c:delete val="1"/>
        <c:axPos val="b"/>
        <c:numFmt formatCode="ge" sourceLinked="1"/>
        <c:majorTickMark val="none"/>
        <c:minorTickMark val="none"/>
        <c:tickLblPos val="none"/>
        <c:crossAx val="164533864"/>
        <c:crosses val="autoZero"/>
        <c:auto val="1"/>
        <c:lblOffset val="100"/>
        <c:baseTimeUnit val="years"/>
      </c:dateAx>
      <c:valAx>
        <c:axId val="16453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2142.4499999999998</c:v>
                </c:pt>
                <c:pt idx="1">
                  <c:v>2026.37</c:v>
                </c:pt>
                <c:pt idx="2">
                  <c:v>1959.85</c:v>
                </c:pt>
                <c:pt idx="3">
                  <c:v>1939.97</c:v>
                </c:pt>
                <c:pt idx="4">
                  <c:v>1835.41</c:v>
                </c:pt>
              </c:numCache>
            </c:numRef>
          </c:val>
        </c:ser>
        <c:dLbls>
          <c:showLegendKey val="0"/>
          <c:showVal val="0"/>
          <c:showCatName val="0"/>
          <c:showSerName val="0"/>
          <c:showPercent val="0"/>
          <c:showBubbleSize val="0"/>
        </c:dLbls>
        <c:gapWidth val="150"/>
        <c:axId val="164622688"/>
        <c:axId val="16462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64622688"/>
        <c:axId val="164623080"/>
      </c:lineChart>
      <c:dateAx>
        <c:axId val="164622688"/>
        <c:scaling>
          <c:orientation val="minMax"/>
        </c:scaling>
        <c:delete val="1"/>
        <c:axPos val="b"/>
        <c:numFmt formatCode="ge" sourceLinked="1"/>
        <c:majorTickMark val="none"/>
        <c:minorTickMark val="none"/>
        <c:tickLblPos val="none"/>
        <c:crossAx val="164623080"/>
        <c:crosses val="autoZero"/>
        <c:auto val="1"/>
        <c:lblOffset val="100"/>
        <c:baseTimeUnit val="years"/>
      </c:dateAx>
      <c:valAx>
        <c:axId val="16462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68.44</c:v>
                </c:pt>
                <c:pt idx="1">
                  <c:v>61.13</c:v>
                </c:pt>
                <c:pt idx="2">
                  <c:v>58.25</c:v>
                </c:pt>
                <c:pt idx="3">
                  <c:v>51.92</c:v>
                </c:pt>
                <c:pt idx="4">
                  <c:v>56.95</c:v>
                </c:pt>
              </c:numCache>
            </c:numRef>
          </c:val>
        </c:ser>
        <c:dLbls>
          <c:showLegendKey val="0"/>
          <c:showVal val="0"/>
          <c:showCatName val="0"/>
          <c:showSerName val="0"/>
          <c:showPercent val="0"/>
          <c:showBubbleSize val="0"/>
        </c:dLbls>
        <c:gapWidth val="150"/>
        <c:axId val="164438704"/>
        <c:axId val="164439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64438704"/>
        <c:axId val="164439096"/>
      </c:lineChart>
      <c:dateAx>
        <c:axId val="164438704"/>
        <c:scaling>
          <c:orientation val="minMax"/>
        </c:scaling>
        <c:delete val="1"/>
        <c:axPos val="b"/>
        <c:numFmt formatCode="ge" sourceLinked="1"/>
        <c:majorTickMark val="none"/>
        <c:minorTickMark val="none"/>
        <c:tickLblPos val="none"/>
        <c:crossAx val="164439096"/>
        <c:crosses val="autoZero"/>
        <c:auto val="1"/>
        <c:lblOffset val="100"/>
        <c:baseTimeUnit val="years"/>
      </c:dateAx>
      <c:valAx>
        <c:axId val="16443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3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265.77</c:v>
                </c:pt>
                <c:pt idx="1">
                  <c:v>298.22000000000003</c:v>
                </c:pt>
                <c:pt idx="2">
                  <c:v>311.94</c:v>
                </c:pt>
                <c:pt idx="3">
                  <c:v>357.05</c:v>
                </c:pt>
                <c:pt idx="4">
                  <c:v>325.67</c:v>
                </c:pt>
              </c:numCache>
            </c:numRef>
          </c:val>
        </c:ser>
        <c:dLbls>
          <c:showLegendKey val="0"/>
          <c:showVal val="0"/>
          <c:showCatName val="0"/>
          <c:showSerName val="0"/>
          <c:showPercent val="0"/>
          <c:showBubbleSize val="0"/>
        </c:dLbls>
        <c:gapWidth val="150"/>
        <c:axId val="164625040"/>
        <c:axId val="16462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64625040"/>
        <c:axId val="164625432"/>
      </c:lineChart>
      <c:dateAx>
        <c:axId val="164625040"/>
        <c:scaling>
          <c:orientation val="minMax"/>
        </c:scaling>
        <c:delete val="1"/>
        <c:axPos val="b"/>
        <c:numFmt formatCode="ge" sourceLinked="1"/>
        <c:majorTickMark val="none"/>
        <c:minorTickMark val="none"/>
        <c:tickLblPos val="none"/>
        <c:crossAx val="164625432"/>
        <c:crosses val="autoZero"/>
        <c:auto val="1"/>
        <c:lblOffset val="100"/>
        <c:baseTimeUnit val="years"/>
      </c:dateAx>
      <c:valAx>
        <c:axId val="16462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2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I36" sqref="BI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喜多方市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50141</v>
      </c>
      <c r="AM8" s="64"/>
      <c r="AN8" s="64"/>
      <c r="AO8" s="64"/>
      <c r="AP8" s="64"/>
      <c r="AQ8" s="64"/>
      <c r="AR8" s="64"/>
      <c r="AS8" s="64"/>
      <c r="AT8" s="63">
        <f>データ!S6</f>
        <v>554.63</v>
      </c>
      <c r="AU8" s="63"/>
      <c r="AV8" s="63"/>
      <c r="AW8" s="63"/>
      <c r="AX8" s="63"/>
      <c r="AY8" s="63"/>
      <c r="AZ8" s="63"/>
      <c r="BA8" s="63"/>
      <c r="BB8" s="63">
        <f>データ!T6</f>
        <v>90.4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6.98</v>
      </c>
      <c r="Q10" s="63"/>
      <c r="R10" s="63"/>
      <c r="S10" s="63"/>
      <c r="T10" s="63"/>
      <c r="U10" s="63"/>
      <c r="V10" s="63"/>
      <c r="W10" s="63">
        <f>データ!P6</f>
        <v>94.85</v>
      </c>
      <c r="X10" s="63"/>
      <c r="Y10" s="63"/>
      <c r="Z10" s="63"/>
      <c r="AA10" s="63"/>
      <c r="AB10" s="63"/>
      <c r="AC10" s="63"/>
      <c r="AD10" s="64">
        <f>データ!Q6</f>
        <v>3321</v>
      </c>
      <c r="AE10" s="64"/>
      <c r="AF10" s="64"/>
      <c r="AG10" s="64"/>
      <c r="AH10" s="64"/>
      <c r="AI10" s="64"/>
      <c r="AJ10" s="64"/>
      <c r="AK10" s="2"/>
      <c r="AL10" s="64">
        <f>データ!U6</f>
        <v>3484</v>
      </c>
      <c r="AM10" s="64"/>
      <c r="AN10" s="64"/>
      <c r="AO10" s="64"/>
      <c r="AP10" s="64"/>
      <c r="AQ10" s="64"/>
      <c r="AR10" s="64"/>
      <c r="AS10" s="64"/>
      <c r="AT10" s="63">
        <f>データ!V6</f>
        <v>1.71</v>
      </c>
      <c r="AU10" s="63"/>
      <c r="AV10" s="63"/>
      <c r="AW10" s="63"/>
      <c r="AX10" s="63"/>
      <c r="AY10" s="63"/>
      <c r="AZ10" s="63"/>
      <c r="BA10" s="63"/>
      <c r="BB10" s="63">
        <f>データ!W6</f>
        <v>2037.43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72087</v>
      </c>
      <c r="D6" s="31">
        <f t="shared" si="3"/>
        <v>47</v>
      </c>
      <c r="E6" s="31">
        <f t="shared" si="3"/>
        <v>17</v>
      </c>
      <c r="F6" s="31">
        <f t="shared" si="3"/>
        <v>4</v>
      </c>
      <c r="G6" s="31">
        <f t="shared" si="3"/>
        <v>0</v>
      </c>
      <c r="H6" s="31" t="str">
        <f t="shared" si="3"/>
        <v>福島県　喜多方市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6.98</v>
      </c>
      <c r="P6" s="32">
        <f t="shared" si="3"/>
        <v>94.85</v>
      </c>
      <c r="Q6" s="32">
        <f t="shared" si="3"/>
        <v>3321</v>
      </c>
      <c r="R6" s="32">
        <f t="shared" si="3"/>
        <v>50141</v>
      </c>
      <c r="S6" s="32">
        <f t="shared" si="3"/>
        <v>554.63</v>
      </c>
      <c r="T6" s="32">
        <f t="shared" si="3"/>
        <v>90.4</v>
      </c>
      <c r="U6" s="32">
        <f t="shared" si="3"/>
        <v>3484</v>
      </c>
      <c r="V6" s="32">
        <f t="shared" si="3"/>
        <v>1.71</v>
      </c>
      <c r="W6" s="32">
        <f t="shared" si="3"/>
        <v>2037.43</v>
      </c>
      <c r="X6" s="33">
        <f>IF(X7="",NA(),X7)</f>
        <v>86.11</v>
      </c>
      <c r="Y6" s="33">
        <f t="shared" ref="Y6:AG6" si="4">IF(Y7="",NA(),Y7)</f>
        <v>84.35</v>
      </c>
      <c r="Z6" s="33">
        <f t="shared" si="4"/>
        <v>82</v>
      </c>
      <c r="AA6" s="33">
        <f t="shared" si="4"/>
        <v>77.37</v>
      </c>
      <c r="AB6" s="33">
        <f t="shared" si="4"/>
        <v>80.95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2142.4499999999998</v>
      </c>
      <c r="BF6" s="33">
        <f t="shared" ref="BF6:BN6" si="7">IF(BF7="",NA(),BF7)</f>
        <v>2026.37</v>
      </c>
      <c r="BG6" s="33">
        <f t="shared" si="7"/>
        <v>1959.85</v>
      </c>
      <c r="BH6" s="33">
        <f t="shared" si="7"/>
        <v>1939.97</v>
      </c>
      <c r="BI6" s="33">
        <f t="shared" si="7"/>
        <v>1835.41</v>
      </c>
      <c r="BJ6" s="33">
        <f t="shared" si="7"/>
        <v>1835.56</v>
      </c>
      <c r="BK6" s="33">
        <f t="shared" si="7"/>
        <v>1716.82</v>
      </c>
      <c r="BL6" s="33">
        <f t="shared" si="7"/>
        <v>1554.05</v>
      </c>
      <c r="BM6" s="33">
        <f t="shared" si="7"/>
        <v>1671.86</v>
      </c>
      <c r="BN6" s="33">
        <f t="shared" si="7"/>
        <v>1673.47</v>
      </c>
      <c r="BO6" s="32" t="str">
        <f>IF(BO7="","",IF(BO7="-","【-】","【"&amp;SUBSTITUTE(TEXT(BO7,"#,##0.00"),"-","△")&amp;"】"))</f>
        <v>【1,457.06】</v>
      </c>
      <c r="BP6" s="33">
        <f>IF(BP7="",NA(),BP7)</f>
        <v>68.44</v>
      </c>
      <c r="BQ6" s="33">
        <f t="shared" ref="BQ6:BY6" si="8">IF(BQ7="",NA(),BQ7)</f>
        <v>61.13</v>
      </c>
      <c r="BR6" s="33">
        <f t="shared" si="8"/>
        <v>58.25</v>
      </c>
      <c r="BS6" s="33">
        <f t="shared" si="8"/>
        <v>51.92</v>
      </c>
      <c r="BT6" s="33">
        <f t="shared" si="8"/>
        <v>56.95</v>
      </c>
      <c r="BU6" s="33">
        <f t="shared" si="8"/>
        <v>52.89</v>
      </c>
      <c r="BV6" s="33">
        <f t="shared" si="8"/>
        <v>51.73</v>
      </c>
      <c r="BW6" s="33">
        <f t="shared" si="8"/>
        <v>53.01</v>
      </c>
      <c r="BX6" s="33">
        <f t="shared" si="8"/>
        <v>50.54</v>
      </c>
      <c r="BY6" s="33">
        <f t="shared" si="8"/>
        <v>49.22</v>
      </c>
      <c r="BZ6" s="32" t="str">
        <f>IF(BZ7="","",IF(BZ7="-","【-】","【"&amp;SUBSTITUTE(TEXT(BZ7,"#,##0.00"),"-","△")&amp;"】"))</f>
        <v>【64.73】</v>
      </c>
      <c r="CA6" s="33">
        <f>IF(CA7="",NA(),CA7)</f>
        <v>265.77</v>
      </c>
      <c r="CB6" s="33">
        <f t="shared" ref="CB6:CJ6" si="9">IF(CB7="",NA(),CB7)</f>
        <v>298.22000000000003</v>
      </c>
      <c r="CC6" s="33">
        <f t="shared" si="9"/>
        <v>311.94</v>
      </c>
      <c r="CD6" s="33">
        <f t="shared" si="9"/>
        <v>357.05</v>
      </c>
      <c r="CE6" s="33">
        <f t="shared" si="9"/>
        <v>325.67</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36.22</v>
      </c>
      <c r="CM6" s="33">
        <f t="shared" ref="CM6:CU6" si="10">IF(CM7="",NA(),CM7)</f>
        <v>36.94</v>
      </c>
      <c r="CN6" s="33">
        <f t="shared" si="10"/>
        <v>37.17</v>
      </c>
      <c r="CO6" s="33">
        <f t="shared" si="10"/>
        <v>36.17</v>
      </c>
      <c r="CP6" s="33">
        <f t="shared" si="10"/>
        <v>35.49</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69.569999999999993</v>
      </c>
      <c r="CX6" s="33">
        <f t="shared" ref="CX6:DF6" si="11">IF(CX7="",NA(),CX7)</f>
        <v>69.180000000000007</v>
      </c>
      <c r="CY6" s="33">
        <f t="shared" si="11"/>
        <v>69.209999999999994</v>
      </c>
      <c r="CZ6" s="33">
        <f t="shared" si="11"/>
        <v>68.91</v>
      </c>
      <c r="DA6" s="33">
        <f t="shared" si="11"/>
        <v>70.010000000000005</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72087</v>
      </c>
      <c r="D7" s="35">
        <v>47</v>
      </c>
      <c r="E7" s="35">
        <v>17</v>
      </c>
      <c r="F7" s="35">
        <v>4</v>
      </c>
      <c r="G7" s="35">
        <v>0</v>
      </c>
      <c r="H7" s="35" t="s">
        <v>96</v>
      </c>
      <c r="I7" s="35" t="s">
        <v>97</v>
      </c>
      <c r="J7" s="35" t="s">
        <v>98</v>
      </c>
      <c r="K7" s="35" t="s">
        <v>99</v>
      </c>
      <c r="L7" s="35" t="s">
        <v>100</v>
      </c>
      <c r="M7" s="36" t="s">
        <v>101</v>
      </c>
      <c r="N7" s="36" t="s">
        <v>102</v>
      </c>
      <c r="O7" s="36">
        <v>6.98</v>
      </c>
      <c r="P7" s="36">
        <v>94.85</v>
      </c>
      <c r="Q7" s="36">
        <v>3321</v>
      </c>
      <c r="R7" s="36">
        <v>50141</v>
      </c>
      <c r="S7" s="36">
        <v>554.63</v>
      </c>
      <c r="T7" s="36">
        <v>90.4</v>
      </c>
      <c r="U7" s="36">
        <v>3484</v>
      </c>
      <c r="V7" s="36">
        <v>1.71</v>
      </c>
      <c r="W7" s="36">
        <v>2037.43</v>
      </c>
      <c r="X7" s="36">
        <v>86.11</v>
      </c>
      <c r="Y7" s="36">
        <v>84.35</v>
      </c>
      <c r="Z7" s="36">
        <v>82</v>
      </c>
      <c r="AA7" s="36">
        <v>77.37</v>
      </c>
      <c r="AB7" s="36">
        <v>80.95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2142.4499999999998</v>
      </c>
      <c r="BF7" s="36">
        <v>2026.37</v>
      </c>
      <c r="BG7" s="36">
        <v>1959.85</v>
      </c>
      <c r="BH7" s="36">
        <v>1939.97</v>
      </c>
      <c r="BI7" s="36">
        <v>1835.41</v>
      </c>
      <c r="BJ7" s="36">
        <v>1835.56</v>
      </c>
      <c r="BK7" s="36">
        <v>1716.82</v>
      </c>
      <c r="BL7" s="36">
        <v>1554.05</v>
      </c>
      <c r="BM7" s="36">
        <v>1671.86</v>
      </c>
      <c r="BN7" s="36">
        <v>1673.47</v>
      </c>
      <c r="BO7" s="36">
        <v>1457.06</v>
      </c>
      <c r="BP7" s="36">
        <v>68.44</v>
      </c>
      <c r="BQ7" s="36">
        <v>61.13</v>
      </c>
      <c r="BR7" s="36">
        <v>58.25</v>
      </c>
      <c r="BS7" s="36">
        <v>51.92</v>
      </c>
      <c r="BT7" s="36">
        <v>56.95</v>
      </c>
      <c r="BU7" s="36">
        <v>52.89</v>
      </c>
      <c r="BV7" s="36">
        <v>51.73</v>
      </c>
      <c r="BW7" s="36">
        <v>53.01</v>
      </c>
      <c r="BX7" s="36">
        <v>50.54</v>
      </c>
      <c r="BY7" s="36">
        <v>49.22</v>
      </c>
      <c r="BZ7" s="36">
        <v>64.73</v>
      </c>
      <c r="CA7" s="36">
        <v>265.77</v>
      </c>
      <c r="CB7" s="36">
        <v>298.22000000000003</v>
      </c>
      <c r="CC7" s="36">
        <v>311.94</v>
      </c>
      <c r="CD7" s="36">
        <v>357.05</v>
      </c>
      <c r="CE7" s="36">
        <v>325.67</v>
      </c>
      <c r="CF7" s="36">
        <v>300.52</v>
      </c>
      <c r="CG7" s="36">
        <v>310.47000000000003</v>
      </c>
      <c r="CH7" s="36">
        <v>299.39</v>
      </c>
      <c r="CI7" s="36">
        <v>320.36</v>
      </c>
      <c r="CJ7" s="36">
        <v>332.02</v>
      </c>
      <c r="CK7" s="36">
        <v>250.25</v>
      </c>
      <c r="CL7" s="36">
        <v>36.22</v>
      </c>
      <c r="CM7" s="36">
        <v>36.94</v>
      </c>
      <c r="CN7" s="36">
        <v>37.17</v>
      </c>
      <c r="CO7" s="36">
        <v>36.17</v>
      </c>
      <c r="CP7" s="36">
        <v>35.49</v>
      </c>
      <c r="CQ7" s="36">
        <v>36.799999999999997</v>
      </c>
      <c r="CR7" s="36">
        <v>36.67</v>
      </c>
      <c r="CS7" s="36">
        <v>36.200000000000003</v>
      </c>
      <c r="CT7" s="36">
        <v>34.74</v>
      </c>
      <c r="CU7" s="36">
        <v>36.65</v>
      </c>
      <c r="CV7" s="36">
        <v>40.31</v>
      </c>
      <c r="CW7" s="36">
        <v>69.569999999999993</v>
      </c>
      <c r="CX7" s="36">
        <v>69.180000000000007</v>
      </c>
      <c r="CY7" s="36">
        <v>69.209999999999994</v>
      </c>
      <c r="CZ7" s="36">
        <v>68.91</v>
      </c>
      <c r="DA7" s="36">
        <v>70.010000000000005</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2017-02-15T00:58:16Z</cp:lastPrinted>
  <dcterms:created xsi:type="dcterms:W3CDTF">2017-02-08T02:59:03Z</dcterms:created>
  <dcterms:modified xsi:type="dcterms:W3CDTF">2017-02-15T00:58:19Z</dcterms:modified>
  <cp:category/>
</cp:coreProperties>
</file>