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<sst xmlns="http://schemas.openxmlformats.org/spreadsheetml/2006/main" count="226" uniqueCount="111">
  <si>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</si>
  <si>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</si>
  <si>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</si>
  <si>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</si>
  <si>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</si>
  <si>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</si>
  <si>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</si>
  <si>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</si>
  <si>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</si>
  <si>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</si>
  <si>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</si>
  <si>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</si>
  <si>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</si>
  <si>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</si>
  <si>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</si>
  <si>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</si>
  <si>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</si>
  <si>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</si>
  <si>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</si>
  <si>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</si>
  <si>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</si>
  <si>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</si>
  <si>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</si>
  <si>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</si>
  <si>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</si>
  <si>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</si>
  <si>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</si>
  <si>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</si>
  <si>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</si>
  <si>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</si>
  <si>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</si>
  <si>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</si>
  <si>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</si>
  <si>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</si>
  <si>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</si>
  <si>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</si>
  <si>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</si>
  <si>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</si>
  <si>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</si>
  <si>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</si>
  <si>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</si>
  <si>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</si>
  <si>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</si>
  <si>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</si>
  <si>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</si>
  <si>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</si>
  <si>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</si>
  <si>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</si>
  <si>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</si>
  <si>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</si>
  <si>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</si>
  <si>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</si>
  <si>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</si>
  <si>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</si>
  <si>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</si>
  <si>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</si>
  <si>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</si>
  <si>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</si>
  <si>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</si>
  <si>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</si>
  <si>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</si>
  <si>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</si>
  <si>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</si>
  <si>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</si>
  <si>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</si>
  <si>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</si>
  <si>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</si>
  <si>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</si>
  <si>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</si>
  <si>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</si>
  <si>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</si>
  <si>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</si>
  <si>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</si>
  <si>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</si>
  <si>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</si>
  <si>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</si>
  <si>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</si>
  <si>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</si>
  <si>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</si>
  <si>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</si>
  <si>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</si>
  <si>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</si>
  <si>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</si>
  <si>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</si>
  <si>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</si>
  <si>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</si>
  <si>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</si>
  <si>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</si>
  <si>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</si>
  <si>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</si>
  <si>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</si>
  <si>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</si>
  <si>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</si>
  <si>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</si>
  <si>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</si>
  <si>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</si>
  <si>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国見町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</si>
  <si>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</si>
  <si>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</si>
  <si>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</si>
  <si>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</si>
  <si>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</si>
  <si>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</si>
  <si>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</si>
  <si>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</si>
  <si>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</si>
  <si>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</si>
  <si>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</si>
  <si>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昭和63年に事業を着手、平成8年より供用開始され、それ以降、近年に至るまで多くの管が布設されています。下水道管の法定耐用年数は50年とされ、これから布設後50年を迎える管が増えることになります。下水道法の改正により、維持管理基準が創設されたことから、ストックマネジメント計画を導入し、適切な時期に劣化状態を診断、評価し、耐用年数の妥当性、再構築の施工方法、整備の優先度及び事業費の最適化等の適切な事業計画と財政計画を基に経営を行っていかなければならないと考える。</t>
    <rPh sb="0" eb="2">
      <t>ショウワ</t>
    </rPh>
    <rPh sb="4" eb="5">
      <t>ネン</t>
    </rPh>
    <rPh sb="6" eb="8">
      <t>ジギョウ</t>
    </rPh>
    <rPh sb="9" eb="11">
      <t>チャクシュ</t>
    </rPh>
    <rPh sb="12" eb="14">
      <t>ヘイセイ</t>
    </rPh>
    <rPh sb="15" eb="16">
      <t>ネン</t>
    </rPh>
    <rPh sb="18" eb="20">
      <t>キョウヨウ</t>
    </rPh>
    <rPh sb="20" eb="22">
      <t>カイシ</t>
    </rPh>
    <rPh sb="27" eb="29">
      <t>イコウ</t>
    </rPh>
    <rPh sb="30" eb="32">
      <t>キンネン</t>
    </rPh>
    <rPh sb="33" eb="34">
      <t>イタ</t>
    </rPh>
    <rPh sb="37" eb="38">
      <t>オオ</t>
    </rPh>
    <rPh sb="40" eb="41">
      <t>カン</t>
    </rPh>
    <rPh sb="42" eb="44">
      <t>フセツ</t>
    </rPh>
    <rPh sb="51" eb="54">
      <t>ゲスイドウ</t>
    </rPh>
    <rPh sb="54" eb="55">
      <t>カン</t>
    </rPh>
    <rPh sb="56" eb="58">
      <t>ホウテイ</t>
    </rPh>
    <rPh sb="58" eb="60">
      <t>タイヨウ</t>
    </rPh>
    <rPh sb="60" eb="62">
      <t>ネンスウ</t>
    </rPh>
    <rPh sb="65" eb="66">
      <t>ネン</t>
    </rPh>
    <rPh sb="74" eb="76">
      <t>フセツ</t>
    </rPh>
    <rPh sb="76" eb="77">
      <t>ゴ</t>
    </rPh>
    <rPh sb="79" eb="80">
      <t>ネン</t>
    </rPh>
    <rPh sb="81" eb="82">
      <t>ムカ</t>
    </rPh>
    <rPh sb="84" eb="85">
      <t>カン</t>
    </rPh>
    <rPh sb="86" eb="87">
      <t>フ</t>
    </rPh>
    <rPh sb="97" eb="100">
      <t>ゲスイドウ</t>
    </rPh>
    <rPh sb="100" eb="101">
      <t>ホウ</t>
    </rPh>
    <rPh sb="102" eb="104">
      <t>カイセイ</t>
    </rPh>
    <rPh sb="108" eb="110">
      <t>イジ</t>
    </rPh>
    <rPh sb="110" eb="112">
      <t>カンリ</t>
    </rPh>
    <rPh sb="112" eb="114">
      <t>キジュン</t>
    </rPh>
    <rPh sb="115" eb="117">
      <t>ソウセツ</t>
    </rPh>
    <rPh sb="135" eb="137">
      <t>ケイカク</t>
    </rPh>
    <rPh sb="138" eb="140">
      <t>ドウニュウ</t>
    </rPh>
    <rPh sb="142" eb="144">
      <t>テキセツ</t>
    </rPh>
    <rPh sb="145" eb="147">
      <t>ジキ</t>
    </rPh>
    <rPh sb="148" eb="150">
      <t>レッカ</t>
    </rPh>
    <rPh sb="150" eb="152">
      <t>ジョウタイ</t>
    </rPh>
    <rPh sb="153" eb="155">
      <t>シンダン</t>
    </rPh>
    <rPh sb="156" eb="158">
      <t>ヒョウカ</t>
    </rPh>
    <rPh sb="160" eb="162">
      <t>タイヨウ</t>
    </rPh>
    <rPh sb="162" eb="164">
      <t>ネンスウ</t>
    </rPh>
    <rPh sb="165" eb="168">
      <t>ダトウセイ</t>
    </rPh>
    <rPh sb="169" eb="172">
      <t>サイコウチク</t>
    </rPh>
    <rPh sb="173" eb="175">
      <t>セコウ</t>
    </rPh>
    <rPh sb="175" eb="177">
      <t>ホウホウ</t>
    </rPh>
    <rPh sb="178" eb="180">
      <t>セイビ</t>
    </rPh>
    <rPh sb="181" eb="184">
      <t>ユウセンド</t>
    </rPh>
    <rPh sb="184" eb="185">
      <t>オヨ</t>
    </rPh>
    <rPh sb="186" eb="189">
      <t>ジギョウヒ</t>
    </rPh>
    <rPh sb="190" eb="193">
      <t>サイテキカ</t>
    </rPh>
    <rPh sb="193" eb="194">
      <t>トウ</t>
    </rPh>
    <rPh sb="195" eb="197">
      <t>テキセツ</t>
    </rPh>
    <rPh sb="198" eb="200">
      <t>ジギョウ</t>
    </rPh>
    <rPh sb="200" eb="202">
      <t>ケイカク</t>
    </rPh>
    <rPh sb="203" eb="205">
      <t>ザイセイ</t>
    </rPh>
    <rPh sb="205" eb="207">
      <t>ケイカク</t>
    </rPh>
    <rPh sb="208" eb="209">
      <t>モト</t>
    </rPh>
    <rPh sb="210" eb="212">
      <t>ケイエイ</t>
    </rPh>
    <rPh sb="213" eb="214">
      <t>オコナ</t>
    </rPh>
    <rPh sb="227" eb="228">
      <t>カンガ</t>
    </rPh>
    <phoneticPr fontId="4"/>
  </si>
  <si>
    <t>下水道施設全体の長寿命化を通じて経営効率の改善を図る必要があること、また、企業債の借入抑制による将来世代の負担の緩和も見据えながら計画的な事業執行に努めるとともに、効率的な維持管理と経費の縮減により収支改善を図る必要があることなどが、今後の基本的な経営課題と捉えることができる。また、既存施設の老朽化に加え、地方公共団体での執行体制の脆弱化が進む中、下水道施設の老朽化の進展への対応など様々な課題に対応すべく、経営戦略の策定を通じて、他自治体との広域化等を検討しなければならないと考える。</t>
    <rPh sb="0" eb="3">
      <t>ゲスイドウ</t>
    </rPh>
    <rPh sb="3" eb="5">
      <t>シセツ</t>
    </rPh>
    <rPh sb="5" eb="7">
      <t>ゼンタイ</t>
    </rPh>
    <rPh sb="8" eb="9">
      <t>チョウ</t>
    </rPh>
    <rPh sb="9" eb="12">
      <t>ジュミョウカ</t>
    </rPh>
    <rPh sb="13" eb="14">
      <t>ツウ</t>
    </rPh>
    <rPh sb="16" eb="18">
      <t>ケイエイ</t>
    </rPh>
    <rPh sb="18" eb="20">
      <t>コウリツ</t>
    </rPh>
    <rPh sb="21" eb="23">
      <t>カイゼン</t>
    </rPh>
    <rPh sb="24" eb="25">
      <t>ハカ</t>
    </rPh>
    <rPh sb="26" eb="28">
      <t>ヒツヨウ</t>
    </rPh>
    <rPh sb="37" eb="39">
      <t>キギョウ</t>
    </rPh>
    <rPh sb="39" eb="40">
      <t>サイ</t>
    </rPh>
    <rPh sb="41" eb="43">
      <t>カリイレ</t>
    </rPh>
    <rPh sb="43" eb="45">
      <t>ヨクセイ</t>
    </rPh>
    <rPh sb="48" eb="50">
      <t>ショウライ</t>
    </rPh>
    <rPh sb="50" eb="52">
      <t>セダイ</t>
    </rPh>
    <rPh sb="53" eb="55">
      <t>フタン</t>
    </rPh>
    <rPh sb="56" eb="58">
      <t>カンワ</t>
    </rPh>
    <rPh sb="59" eb="61">
      <t>ミス</t>
    </rPh>
    <rPh sb="65" eb="68">
      <t>ケイカクテキ</t>
    </rPh>
    <rPh sb="69" eb="71">
      <t>ジギョウ</t>
    </rPh>
    <rPh sb="71" eb="73">
      <t>シッコウ</t>
    </rPh>
    <rPh sb="74" eb="75">
      <t>ツト</t>
    </rPh>
    <rPh sb="82" eb="85">
      <t>コウリツテキ</t>
    </rPh>
    <rPh sb="86" eb="88">
      <t>イジ</t>
    </rPh>
    <rPh sb="88" eb="90">
      <t>カンリ</t>
    </rPh>
    <rPh sb="91" eb="93">
      <t>ケイヒ</t>
    </rPh>
    <rPh sb="94" eb="96">
      <t>シュクゲン</t>
    </rPh>
    <rPh sb="99" eb="101">
      <t>シュウシ</t>
    </rPh>
    <rPh sb="101" eb="103">
      <t>カイゼン</t>
    </rPh>
    <rPh sb="104" eb="105">
      <t>ハカ</t>
    </rPh>
    <rPh sb="106" eb="108">
      <t>ヒツヨウ</t>
    </rPh>
    <rPh sb="117" eb="119">
      <t>コンゴ</t>
    </rPh>
    <rPh sb="120" eb="123">
      <t>キホンテキ</t>
    </rPh>
    <rPh sb="124" eb="126">
      <t>ケイエイ</t>
    </rPh>
    <rPh sb="126" eb="128">
      <t>カダイ</t>
    </rPh>
    <rPh sb="129" eb="130">
      <t>トラ</t>
    </rPh>
    <rPh sb="142" eb="144">
      <t>キゾン</t>
    </rPh>
    <rPh sb="144" eb="146">
      <t>シセツ</t>
    </rPh>
    <rPh sb="147" eb="150">
      <t>ロウキュウカ</t>
    </rPh>
    <rPh sb="151" eb="152">
      <t>クワ</t>
    </rPh>
    <rPh sb="154" eb="156">
      <t>チホウ</t>
    </rPh>
    <rPh sb="156" eb="158">
      <t>コウキョウ</t>
    </rPh>
    <rPh sb="158" eb="160">
      <t>ダンタイ</t>
    </rPh>
    <rPh sb="162" eb="164">
      <t>シッコウ</t>
    </rPh>
    <rPh sb="164" eb="166">
      <t>タイセイ</t>
    </rPh>
    <rPh sb="167" eb="170">
      <t>ゼイジャクカ</t>
    </rPh>
    <rPh sb="171" eb="172">
      <t>スス</t>
    </rPh>
    <rPh sb="173" eb="174">
      <t>ナカ</t>
    </rPh>
    <rPh sb="175" eb="178">
      <t>ゲスイドウ</t>
    </rPh>
    <rPh sb="178" eb="180">
      <t>シセツ</t>
    </rPh>
    <rPh sb="181" eb="184">
      <t>ロウキュウカ</t>
    </rPh>
    <rPh sb="185" eb="187">
      <t>シンテン</t>
    </rPh>
    <rPh sb="189" eb="191">
      <t>タイオウ</t>
    </rPh>
    <rPh sb="193" eb="195">
      <t>サマザマ</t>
    </rPh>
    <rPh sb="196" eb="198">
      <t>カダイ</t>
    </rPh>
    <rPh sb="199" eb="201">
      <t>タイオウ</t>
    </rPh>
    <rPh sb="205" eb="207">
      <t>ケイエイ</t>
    </rPh>
    <rPh sb="207" eb="209">
      <t>センリャク</t>
    </rPh>
    <rPh sb="210" eb="212">
      <t>サクテイ</t>
    </rPh>
    <rPh sb="213" eb="214">
      <t>ツウ</t>
    </rPh>
    <rPh sb="217" eb="218">
      <t>タ</t>
    </rPh>
    <rPh sb="218" eb="221">
      <t>ジチタイ</t>
    </rPh>
    <rPh sb="223" eb="226">
      <t>コウイキカ</t>
    </rPh>
    <rPh sb="226" eb="227">
      <t>トウ</t>
    </rPh>
    <rPh sb="228" eb="230">
      <t>ケントウ</t>
    </rPh>
    <rPh sb="240" eb="241">
      <t>カンガ</t>
    </rPh>
    <phoneticPr fontId="4"/>
  </si>
  <si>
    <t>現在、経営においては、下水道使用料で賄えない不足分については、一般会計からの繰入金で補いながら事業を展開している。収益的収支については、平成25年度に著しい低下が見られるが、これは企業債規模を将来的に縮小するために借換債を行ったものであり、その結果が、企業債残高対事業規模比率の経年低下に見ることができる。また経費回収率、汚水処理原価の変動については、震災以前の値に戻りつつあると考えられる。</t>
    <rPh sb="0" eb="2">
      <t>ゲンザイ</t>
    </rPh>
    <rPh sb="3" eb="5">
      <t>ケイエイ</t>
    </rPh>
    <rPh sb="11" eb="14">
      <t>ゲスイドウ</t>
    </rPh>
    <rPh sb="14" eb="17">
      <t>シヨウリョウ</t>
    </rPh>
    <rPh sb="18" eb="19">
      <t>マカナ</t>
    </rPh>
    <rPh sb="22" eb="25">
      <t>フソクブン</t>
    </rPh>
    <rPh sb="31" eb="33">
      <t>イッパン</t>
    </rPh>
    <rPh sb="33" eb="35">
      <t>カイケイ</t>
    </rPh>
    <rPh sb="38" eb="40">
      <t>クリイレ</t>
    </rPh>
    <rPh sb="40" eb="41">
      <t>キン</t>
    </rPh>
    <rPh sb="42" eb="43">
      <t>オギナ</t>
    </rPh>
    <rPh sb="47" eb="49">
      <t>ジギョウ</t>
    </rPh>
    <rPh sb="50" eb="52">
      <t>テンカイ</t>
    </rPh>
    <rPh sb="57" eb="60">
      <t>シュウエキテキ</t>
    </rPh>
    <rPh sb="60" eb="62">
      <t>シュウシ</t>
    </rPh>
    <rPh sb="68" eb="70">
      <t>ヘイセイ</t>
    </rPh>
    <rPh sb="72" eb="74">
      <t>ネンド</t>
    </rPh>
    <rPh sb="75" eb="76">
      <t>イチジル</t>
    </rPh>
    <rPh sb="78" eb="80">
      <t>テイカ</t>
    </rPh>
    <rPh sb="81" eb="82">
      <t>ミ</t>
    </rPh>
    <rPh sb="90" eb="92">
      <t>キギョウ</t>
    </rPh>
    <rPh sb="92" eb="93">
      <t>サイ</t>
    </rPh>
    <rPh sb="93" eb="95">
      <t>キボ</t>
    </rPh>
    <rPh sb="96" eb="99">
      <t>ショウライテキ</t>
    </rPh>
    <rPh sb="100" eb="102">
      <t>シュクショウ</t>
    </rPh>
    <rPh sb="107" eb="110">
      <t>カリカエサイ</t>
    </rPh>
    <rPh sb="111" eb="112">
      <t>オコナ</t>
    </rPh>
    <rPh sb="122" eb="124">
      <t>ケッカ</t>
    </rPh>
    <rPh sb="126" eb="128">
      <t>キギョウ</t>
    </rPh>
    <rPh sb="128" eb="129">
      <t>サイ</t>
    </rPh>
    <rPh sb="129" eb="131">
      <t>ザンダカ</t>
    </rPh>
    <rPh sb="131" eb="132">
      <t>タイ</t>
    </rPh>
    <rPh sb="132" eb="134">
      <t>ジギョウ</t>
    </rPh>
    <rPh sb="134" eb="136">
      <t>キボ</t>
    </rPh>
    <rPh sb="136" eb="138">
      <t>ヒリツ</t>
    </rPh>
    <rPh sb="139" eb="141">
      <t>ケイネン</t>
    </rPh>
    <rPh sb="141" eb="143">
      <t>テイカ</t>
    </rPh>
    <rPh sb="144" eb="145">
      <t>ミ</t>
    </rPh>
    <rPh sb="155" eb="157">
      <t>ケイヒ</t>
    </rPh>
    <rPh sb="157" eb="159">
      <t>カイシュウ</t>
    </rPh>
    <rPh sb="159" eb="160">
      <t>リツ</t>
    </rPh>
    <rPh sb="161" eb="163">
      <t>オスイ</t>
    </rPh>
    <rPh sb="163" eb="165">
      <t>ショリ</t>
    </rPh>
    <rPh sb="165" eb="167">
      <t>ゲンカ</t>
    </rPh>
    <rPh sb="168" eb="170">
      <t>ヘンドウ</t>
    </rPh>
    <rPh sb="176" eb="178">
      <t>シンサイ</t>
    </rPh>
    <rPh sb="178" eb="180">
      <t>イゼン</t>
    </rPh>
    <rPh sb="181" eb="182">
      <t>アタイ</t>
    </rPh>
    <rPh sb="183" eb="184">
      <t>モド</t>
    </rPh>
    <rPh sb="190" eb="19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</si>
</sst>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5286528"/>
        <c:axId val="11668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155286528"/>
        <c:axId val="116682688"/>
      </c:lineChart>
      <c:dateAx>
        <c:axId val="155286528"/>
        <c:scaling>
          <c:orientation val="minMax"/>
        </c:scaling>
        <c:delete val="1"/>
        <c:axPos val="b"/>
        <c:numFmt formatCode="ge" sourceLinked="1"/>
        <c:majorTickMark val="none"/>
        <c:minorTickMark val="none"/>
        <c:tickLblPos val="none"/>
        <c:crossAx val="116682688"/>
        <c:crosses val="autoZero"/>
        <c:auto val="1"/>
        <c:lblOffset val="100"/>
        <c:baseTimeUnit val="years"/>
      </c:dateAx>
      <c:valAx>
        <c:axId val="11668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28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0304128"/>
        <c:axId val="11644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160304128"/>
        <c:axId val="116448000"/>
      </c:lineChart>
      <c:dateAx>
        <c:axId val="160304128"/>
        <c:scaling>
          <c:orientation val="minMax"/>
        </c:scaling>
        <c:delete val="1"/>
        <c:axPos val="b"/>
        <c:numFmt formatCode="ge" sourceLinked="1"/>
        <c:majorTickMark val="none"/>
        <c:minorTickMark val="none"/>
        <c:tickLblPos val="none"/>
        <c:crossAx val="116448000"/>
        <c:crosses val="autoZero"/>
        <c:auto val="1"/>
        <c:lblOffset val="100"/>
        <c:baseTimeUnit val="years"/>
      </c:dateAx>
      <c:valAx>
        <c:axId val="11644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30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88.95</c:v>
                </c:pt>
                <c:pt idx="1">
                  <c:v>89.55</c:v>
                </c:pt>
                <c:pt idx="2">
                  <c:v>90.09</c:v>
                </c:pt>
                <c:pt idx="3">
                  <c:v>90.01</c:v>
                </c:pt>
                <c:pt idx="4">
                  <c:v>90.25</c:v>
                </c:pt>
              </c:numCache>
            </c:numRef>
          </c:val>
        </c:ser>
        <c:dLbls>
          <c:showLegendKey val="0"/>
          <c:showVal val="0"/>
          <c:showCatName val="0"/>
          <c:showSerName val="0"/>
          <c:showPercent val="0"/>
          <c:showBubbleSize val="0"/>
        </c:dLbls>
        <c:gapWidth val="150"/>
        <c:axId val="116379648"/>
        <c:axId val="11626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116379648"/>
        <c:axId val="116269632"/>
      </c:lineChart>
      <c:dateAx>
        <c:axId val="116379648"/>
        <c:scaling>
          <c:orientation val="minMax"/>
        </c:scaling>
        <c:delete val="1"/>
        <c:axPos val="b"/>
        <c:numFmt formatCode="ge" sourceLinked="1"/>
        <c:majorTickMark val="none"/>
        <c:minorTickMark val="none"/>
        <c:tickLblPos val="none"/>
        <c:crossAx val="116269632"/>
        <c:crosses val="autoZero"/>
        <c:auto val="1"/>
        <c:lblOffset val="100"/>
        <c:baseTimeUnit val="years"/>
      </c:dateAx>
      <c:valAx>
        <c:axId val="11626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37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53.27</c:v>
                </c:pt>
                <c:pt idx="1">
                  <c:v>54.34</c:v>
                </c:pt>
                <c:pt idx="2">
                  <c:v>46.7</c:v>
                </c:pt>
                <c:pt idx="3">
                  <c:v>55.59</c:v>
                </c:pt>
                <c:pt idx="4">
                  <c:v>50.92</c:v>
                </c:pt>
              </c:numCache>
            </c:numRef>
          </c:val>
        </c:ser>
        <c:dLbls>
          <c:showLegendKey val="0"/>
          <c:showVal val="0"/>
          <c:showCatName val="0"/>
          <c:showSerName val="0"/>
          <c:showPercent val="0"/>
          <c:showBubbleSize val="0"/>
        </c:dLbls>
        <c:gapWidth val="150"/>
        <c:axId val="160353792"/>
        <c:axId val="11390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353792"/>
        <c:axId val="113902720"/>
      </c:lineChart>
      <c:dateAx>
        <c:axId val="160353792"/>
        <c:scaling>
          <c:orientation val="minMax"/>
        </c:scaling>
        <c:delete val="1"/>
        <c:axPos val="b"/>
        <c:numFmt formatCode="ge" sourceLinked="1"/>
        <c:majorTickMark val="none"/>
        <c:minorTickMark val="none"/>
        <c:tickLblPos val="none"/>
        <c:crossAx val="113902720"/>
        <c:crosses val="autoZero"/>
        <c:auto val="1"/>
        <c:lblOffset val="100"/>
        <c:baseTimeUnit val="years"/>
      </c:dateAx>
      <c:valAx>
        <c:axId val="11390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35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6229632"/>
        <c:axId val="11390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6229632"/>
        <c:axId val="113904448"/>
      </c:lineChart>
      <c:dateAx>
        <c:axId val="156229632"/>
        <c:scaling>
          <c:orientation val="minMax"/>
        </c:scaling>
        <c:delete val="1"/>
        <c:axPos val="b"/>
        <c:numFmt formatCode="ge" sourceLinked="1"/>
        <c:majorTickMark val="none"/>
        <c:minorTickMark val="none"/>
        <c:tickLblPos val="none"/>
        <c:crossAx val="113904448"/>
        <c:crosses val="autoZero"/>
        <c:auto val="1"/>
        <c:lblOffset val="100"/>
        <c:baseTimeUnit val="years"/>
      </c:dateAx>
      <c:valAx>
        <c:axId val="11390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2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6231168"/>
        <c:axId val="11390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6231168"/>
        <c:axId val="113906176"/>
      </c:lineChart>
      <c:dateAx>
        <c:axId val="156231168"/>
        <c:scaling>
          <c:orientation val="minMax"/>
        </c:scaling>
        <c:delete val="1"/>
        <c:axPos val="b"/>
        <c:numFmt formatCode="ge" sourceLinked="1"/>
        <c:majorTickMark val="none"/>
        <c:minorTickMark val="none"/>
        <c:tickLblPos val="none"/>
        <c:crossAx val="113906176"/>
        <c:crosses val="autoZero"/>
        <c:auto val="1"/>
        <c:lblOffset val="100"/>
        <c:baseTimeUnit val="years"/>
      </c:dateAx>
      <c:valAx>
        <c:axId val="11390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3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6233216"/>
        <c:axId val="11390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6233216"/>
        <c:axId val="113907904"/>
      </c:lineChart>
      <c:dateAx>
        <c:axId val="156233216"/>
        <c:scaling>
          <c:orientation val="minMax"/>
        </c:scaling>
        <c:delete val="1"/>
        <c:axPos val="b"/>
        <c:numFmt formatCode="ge" sourceLinked="1"/>
        <c:majorTickMark val="none"/>
        <c:minorTickMark val="none"/>
        <c:tickLblPos val="none"/>
        <c:crossAx val="113907904"/>
        <c:crosses val="autoZero"/>
        <c:auto val="1"/>
        <c:lblOffset val="100"/>
        <c:baseTimeUnit val="years"/>
      </c:dateAx>
      <c:valAx>
        <c:axId val="11390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3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6578816"/>
        <c:axId val="11644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6578816"/>
        <c:axId val="116441088"/>
      </c:lineChart>
      <c:dateAx>
        <c:axId val="156578816"/>
        <c:scaling>
          <c:orientation val="minMax"/>
        </c:scaling>
        <c:delete val="1"/>
        <c:axPos val="b"/>
        <c:numFmt formatCode="ge" sourceLinked="1"/>
        <c:majorTickMark val="none"/>
        <c:minorTickMark val="none"/>
        <c:tickLblPos val="none"/>
        <c:crossAx val="116441088"/>
        <c:crosses val="autoZero"/>
        <c:auto val="1"/>
        <c:lblOffset val="100"/>
        <c:baseTimeUnit val="years"/>
      </c:dateAx>
      <c:valAx>
        <c:axId val="11644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57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2020.39</c:v>
                </c:pt>
                <c:pt idx="1">
                  <c:v>1989.76</c:v>
                </c:pt>
                <c:pt idx="2">
                  <c:v>1929.85</c:v>
                </c:pt>
                <c:pt idx="3">
                  <c:v>1869.6</c:v>
                </c:pt>
                <c:pt idx="4">
                  <c:v>1786.36</c:v>
                </c:pt>
              </c:numCache>
            </c:numRef>
          </c:val>
        </c:ser>
        <c:dLbls>
          <c:showLegendKey val="0"/>
          <c:showVal val="0"/>
          <c:showCatName val="0"/>
          <c:showSerName val="0"/>
          <c:showPercent val="0"/>
          <c:showBubbleSize val="0"/>
        </c:dLbls>
        <c:gapWidth val="150"/>
        <c:axId val="156579328"/>
        <c:axId val="11644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156579328"/>
        <c:axId val="116442816"/>
      </c:lineChart>
      <c:dateAx>
        <c:axId val="156579328"/>
        <c:scaling>
          <c:orientation val="minMax"/>
        </c:scaling>
        <c:delete val="1"/>
        <c:axPos val="b"/>
        <c:numFmt formatCode="ge" sourceLinked="1"/>
        <c:majorTickMark val="none"/>
        <c:minorTickMark val="none"/>
        <c:tickLblPos val="none"/>
        <c:crossAx val="116442816"/>
        <c:crosses val="autoZero"/>
        <c:auto val="1"/>
        <c:lblOffset val="100"/>
        <c:baseTimeUnit val="years"/>
      </c:dateAx>
      <c:valAx>
        <c:axId val="11644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57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46.79</c:v>
                </c:pt>
                <c:pt idx="1">
                  <c:v>45.39</c:v>
                </c:pt>
                <c:pt idx="2">
                  <c:v>39.61</c:v>
                </c:pt>
                <c:pt idx="3">
                  <c:v>38.61</c:v>
                </c:pt>
                <c:pt idx="4">
                  <c:v>41.29</c:v>
                </c:pt>
              </c:numCache>
            </c:numRef>
          </c:val>
        </c:ser>
        <c:dLbls>
          <c:showLegendKey val="0"/>
          <c:showVal val="0"/>
          <c:showCatName val="0"/>
          <c:showSerName val="0"/>
          <c:showPercent val="0"/>
          <c:showBubbleSize val="0"/>
        </c:dLbls>
        <c:gapWidth val="150"/>
        <c:axId val="156581376"/>
        <c:axId val="11644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156581376"/>
        <c:axId val="116444544"/>
      </c:lineChart>
      <c:dateAx>
        <c:axId val="156581376"/>
        <c:scaling>
          <c:orientation val="minMax"/>
        </c:scaling>
        <c:delete val="1"/>
        <c:axPos val="b"/>
        <c:numFmt formatCode="ge" sourceLinked="1"/>
        <c:majorTickMark val="none"/>
        <c:minorTickMark val="none"/>
        <c:tickLblPos val="none"/>
        <c:crossAx val="116444544"/>
        <c:crosses val="autoZero"/>
        <c:auto val="1"/>
        <c:lblOffset val="100"/>
        <c:baseTimeUnit val="years"/>
      </c:dateAx>
      <c:valAx>
        <c:axId val="11644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58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375.45</c:v>
                </c:pt>
                <c:pt idx="1">
                  <c:v>387.04</c:v>
                </c:pt>
                <c:pt idx="2">
                  <c:v>444.09</c:v>
                </c:pt>
                <c:pt idx="3">
                  <c:v>469.39</c:v>
                </c:pt>
                <c:pt idx="4">
                  <c:v>442.51</c:v>
                </c:pt>
              </c:numCache>
            </c:numRef>
          </c:val>
        </c:ser>
        <c:dLbls>
          <c:showLegendKey val="0"/>
          <c:showVal val="0"/>
          <c:showCatName val="0"/>
          <c:showSerName val="0"/>
          <c:showPercent val="0"/>
          <c:showBubbleSize val="0"/>
        </c:dLbls>
        <c:gapWidth val="150"/>
        <c:axId val="160302592"/>
        <c:axId val="11644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160302592"/>
        <c:axId val="116446272"/>
      </c:lineChart>
      <c:dateAx>
        <c:axId val="160302592"/>
        <c:scaling>
          <c:orientation val="minMax"/>
        </c:scaling>
        <c:delete val="1"/>
        <c:axPos val="b"/>
        <c:numFmt formatCode="ge" sourceLinked="1"/>
        <c:majorTickMark val="none"/>
        <c:minorTickMark val="none"/>
        <c:tickLblPos val="none"/>
        <c:crossAx val="116446272"/>
        <c:crosses val="autoZero"/>
        <c:auto val="1"/>
        <c:lblOffset val="100"/>
        <c:baseTimeUnit val="years"/>
      </c:dateAx>
      <c:valAx>
        <c:axId val="11644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S55" zoomScaleNormal="100" workbookViewId="0">
      <selection activeCell="CL25" sqref="CK25:CL2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国見町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9604</v>
      </c>
      <c r="AM8" s="64"/>
      <c r="AN8" s="64"/>
      <c r="AO8" s="64"/>
      <c r="AP8" s="64"/>
      <c r="AQ8" s="64"/>
      <c r="AR8" s="64"/>
      <c r="AS8" s="64"/>
      <c r="AT8" s="63">
        <f>データ!S6</f>
        <v>37.950000000000003</v>
      </c>
      <c r="AU8" s="63"/>
      <c r="AV8" s="63"/>
      <c r="AW8" s="63"/>
      <c r="AX8" s="63"/>
      <c r="AY8" s="63"/>
      <c r="AZ8" s="63"/>
      <c r="BA8" s="63"/>
      <c r="BB8" s="63">
        <f>データ!T6</f>
        <v>253.07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47.92</v>
      </c>
      <c r="Q10" s="63"/>
      <c r="R10" s="63"/>
      <c r="S10" s="63"/>
      <c r="T10" s="63"/>
      <c r="U10" s="63"/>
      <c r="V10" s="63"/>
      <c r="W10" s="63">
        <f>データ!P6</f>
        <v>100</v>
      </c>
      <c r="X10" s="63"/>
      <c r="Y10" s="63"/>
      <c r="Z10" s="63"/>
      <c r="AA10" s="63"/>
      <c r="AB10" s="63"/>
      <c r="AC10" s="63"/>
      <c r="AD10" s="64">
        <f>データ!Q6</f>
        <v>2970</v>
      </c>
      <c r="AE10" s="64"/>
      <c r="AF10" s="64"/>
      <c r="AG10" s="64"/>
      <c r="AH10" s="64"/>
      <c r="AI10" s="64"/>
      <c r="AJ10" s="64"/>
      <c r="AK10" s="2"/>
      <c r="AL10" s="64">
        <f>データ!U6</f>
        <v>4594</v>
      </c>
      <c r="AM10" s="64"/>
      <c r="AN10" s="64"/>
      <c r="AO10" s="64"/>
      <c r="AP10" s="64"/>
      <c r="AQ10" s="64"/>
      <c r="AR10" s="64"/>
      <c r="AS10" s="64"/>
      <c r="AT10" s="63">
        <f>データ!V6</f>
        <v>1.38</v>
      </c>
      <c r="AU10" s="63"/>
      <c r="AV10" s="63"/>
      <c r="AW10" s="63"/>
      <c r="AX10" s="63"/>
      <c r="AY10" s="63"/>
      <c r="AZ10" s="63"/>
      <c r="BA10" s="63"/>
      <c r="BB10" s="63">
        <f>データ!W6</f>
        <v>3328.99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73032</v>
      </c>
      <c r="D6" s="31">
        <f t="shared" si="3"/>
        <v>47</v>
      </c>
      <c r="E6" s="31">
        <f t="shared" si="3"/>
        <v>17</v>
      </c>
      <c r="F6" s="31">
        <f t="shared" si="3"/>
        <v>1</v>
      </c>
      <c r="G6" s="31">
        <f t="shared" si="3"/>
        <v>0</v>
      </c>
      <c r="H6" s="31" t="str">
        <f t="shared" si="3"/>
        <v>福島県　国見町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47.92</v>
      </c>
      <c r="P6" s="32">
        <f t="shared" si="3"/>
        <v>100</v>
      </c>
      <c r="Q6" s="32">
        <f t="shared" si="3"/>
        <v>2970</v>
      </c>
      <c r="R6" s="32">
        <f t="shared" si="3"/>
        <v>9604</v>
      </c>
      <c r="S6" s="32">
        <f t="shared" si="3"/>
        <v>37.950000000000003</v>
      </c>
      <c r="T6" s="32">
        <f t="shared" si="3"/>
        <v>253.07</v>
      </c>
      <c r="U6" s="32">
        <f t="shared" si="3"/>
        <v>4594</v>
      </c>
      <c r="V6" s="32">
        <f t="shared" si="3"/>
        <v>1.38</v>
      </c>
      <c r="W6" s="32">
        <f t="shared" si="3"/>
        <v>3328.99</v>
      </c>
      <c r="X6" s="33">
        <f>IF(X7="",NA(),X7)</f>
        <v>53.27</v>
      </c>
      <c r="Y6" s="33">
        <f t="shared" ref="Y6:AG6" si="4">IF(Y7="",NA(),Y7)</f>
        <v>54.34</v>
      </c>
      <c r="Z6" s="33">
        <f t="shared" si="4"/>
        <v>46.7</v>
      </c>
      <c r="AA6" s="33">
        <f t="shared" si="4"/>
        <v>55.59</v>
      </c>
      <c r="AB6" s="33">
        <f t="shared" si="4"/>
        <v>50.92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2020.39</v>
      </c>
      <c r="BF6" s="33">
        <f t="shared" ref="BF6:BN6" si="7">IF(BF7="",NA(),BF7)</f>
        <v>1989.76</v>
      </c>
      <c r="BG6" s="33">
        <f t="shared" si="7"/>
        <v>1929.85</v>
      </c>
      <c r="BH6" s="33">
        <f t="shared" si="7"/>
        <v>1869.6</v>
      </c>
      <c r="BI6" s="33">
        <f t="shared" si="7"/>
        <v>1786.36</v>
      </c>
      <c r="BJ6" s="33">
        <f t="shared" si="7"/>
        <v>1334.01</v>
      </c>
      <c r="BK6" s="33">
        <f t="shared" si="7"/>
        <v>1273.52</v>
      </c>
      <c r="BL6" s="33">
        <f t="shared" si="7"/>
        <v>1209.95</v>
      </c>
      <c r="BM6" s="33">
        <f t="shared" si="7"/>
        <v>1136.5</v>
      </c>
      <c r="BN6" s="33">
        <f t="shared" si="7"/>
        <v>1118.56</v>
      </c>
      <c r="BO6" s="32" t="str">
        <f>IF(BO7="","",IF(BO7="-","【-】","【"&amp;SUBSTITUTE(TEXT(BO7,"#,##0.00"),"-","△")&amp;"】"))</f>
        <v>【763.62】</v>
      </c>
      <c r="BP6" s="33">
        <f>IF(BP7="",NA(),BP7)</f>
        <v>46.79</v>
      </c>
      <c r="BQ6" s="33">
        <f t="shared" ref="BQ6:BY6" si="8">IF(BQ7="",NA(),BQ7)</f>
        <v>45.39</v>
      </c>
      <c r="BR6" s="33">
        <f t="shared" si="8"/>
        <v>39.61</v>
      </c>
      <c r="BS6" s="33">
        <f t="shared" si="8"/>
        <v>38.61</v>
      </c>
      <c r="BT6" s="33">
        <f t="shared" si="8"/>
        <v>41.29</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375.45</v>
      </c>
      <c r="CB6" s="33">
        <f t="shared" ref="CB6:CJ6" si="9">IF(CB7="",NA(),CB7)</f>
        <v>387.04</v>
      </c>
      <c r="CC6" s="33">
        <f t="shared" si="9"/>
        <v>444.09</v>
      </c>
      <c r="CD6" s="33">
        <f t="shared" si="9"/>
        <v>469.39</v>
      </c>
      <c r="CE6" s="33">
        <f t="shared" si="9"/>
        <v>442.51</v>
      </c>
      <c r="CF6" s="33">
        <f t="shared" si="9"/>
        <v>224.83</v>
      </c>
      <c r="CG6" s="33">
        <f t="shared" si="9"/>
        <v>224.94</v>
      </c>
      <c r="CH6" s="33">
        <f t="shared" si="9"/>
        <v>220.67</v>
      </c>
      <c r="CI6" s="33">
        <f t="shared" si="9"/>
        <v>217.82</v>
      </c>
      <c r="CJ6" s="33">
        <f t="shared" si="9"/>
        <v>215.28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53.79</v>
      </c>
      <c r="CR6" s="33">
        <f t="shared" si="10"/>
        <v>55.41</v>
      </c>
      <c r="CS6" s="33">
        <f t="shared" si="10"/>
        <v>55.81</v>
      </c>
      <c r="CT6" s="33">
        <f t="shared" si="10"/>
        <v>54.44</v>
      </c>
      <c r="CU6" s="33">
        <f t="shared" si="10"/>
        <v>54.67</v>
      </c>
      <c r="CV6" s="32" t="str">
        <f>IF(CV7="","",IF(CV7="-","【-】","【"&amp;SUBSTITUTE(TEXT(CV7,"#,##0.00"),"-","△")&amp;"】"))</f>
        <v>【60.01】</v>
      </c>
      <c r="CW6" s="33">
        <f>IF(CW7="",NA(),CW7)</f>
        <v>88.95</v>
      </c>
      <c r="CX6" s="33">
        <f t="shared" ref="CX6:DF6" si="11">IF(CX7="",NA(),CX7)</f>
        <v>89.55</v>
      </c>
      <c r="CY6" s="33">
        <f t="shared" si="11"/>
        <v>90.09</v>
      </c>
      <c r="CZ6" s="33">
        <f t="shared" si="11"/>
        <v>90.01</v>
      </c>
      <c r="DA6" s="33">
        <f t="shared" si="11"/>
        <v>90.25</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73032</v>
      </c>
      <c r="D7" s="35">
        <v>47</v>
      </c>
      <c r="E7" s="35">
        <v>17</v>
      </c>
      <c r="F7" s="35">
        <v>1</v>
      </c>
      <c r="G7" s="35">
        <v>0</v>
      </c>
      <c r="H7" s="35" t="s">
        <v>96</v>
      </c>
      <c r="I7" s="35" t="s">
        <v>97</v>
      </c>
      <c r="J7" s="35" t="s">
        <v>98</v>
      </c>
      <c r="K7" s="35" t="s">
        <v>99</v>
      </c>
      <c r="L7" s="35" t="s">
        <v>100</v>
      </c>
      <c r="M7" s="36" t="s">
        <v>101</v>
      </c>
      <c r="N7" s="36" t="s">
        <v>102</v>
      </c>
      <c r="O7" s="36">
        <v>47.92</v>
      </c>
      <c r="P7" s="36">
        <v>100</v>
      </c>
      <c r="Q7" s="36">
        <v>2970</v>
      </c>
      <c r="R7" s="36">
        <v>9604</v>
      </c>
      <c r="S7" s="36">
        <v>37.950000000000003</v>
      </c>
      <c r="T7" s="36">
        <v>253.07</v>
      </c>
      <c r="U7" s="36">
        <v>4594</v>
      </c>
      <c r="V7" s="36">
        <v>1.38</v>
      </c>
      <c r="W7" s="36">
        <v>3328.99</v>
      </c>
      <c r="X7" s="36">
        <v>53.27</v>
      </c>
      <c r="Y7" s="36">
        <v>54.34</v>
      </c>
      <c r="Z7" s="36">
        <v>46.7</v>
      </c>
      <c r="AA7" s="36">
        <v>55.59</v>
      </c>
      <c r="AB7" s="36">
        <v>50.92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2020.39</v>
      </c>
      <c r="BF7" s="36">
        <v>1989.76</v>
      </c>
      <c r="BG7" s="36">
        <v>1929.85</v>
      </c>
      <c r="BH7" s="36">
        <v>1869.6</v>
      </c>
      <c r="BI7" s="36">
        <v>1786.36</v>
      </c>
      <c r="BJ7" s="36">
        <v>1334.01</v>
      </c>
      <c r="BK7" s="36">
        <v>1273.52</v>
      </c>
      <c r="BL7" s="36">
        <v>1209.95</v>
      </c>
      <c r="BM7" s="36">
        <v>1136.5</v>
      </c>
      <c r="BN7" s="36">
        <v>1118.56</v>
      </c>
      <c r="BO7" s="36">
        <v>763.62</v>
      </c>
      <c r="BP7" s="36">
        <v>46.79</v>
      </c>
      <c r="BQ7" s="36">
        <v>45.39</v>
      </c>
      <c r="BR7" s="36">
        <v>39.61</v>
      </c>
      <c r="BS7" s="36">
        <v>38.61</v>
      </c>
      <c r="BT7" s="36">
        <v>41.29</v>
      </c>
      <c r="BU7" s="36">
        <v>67.14</v>
      </c>
      <c r="BV7" s="36">
        <v>67.849999999999994</v>
      </c>
      <c r="BW7" s="36">
        <v>69.48</v>
      </c>
      <c r="BX7" s="36">
        <v>71.650000000000006</v>
      </c>
      <c r="BY7" s="36">
        <v>72.33</v>
      </c>
      <c r="BZ7" s="36">
        <v>98.53</v>
      </c>
      <c r="CA7" s="36">
        <v>375.45</v>
      </c>
      <c r="CB7" s="36">
        <v>387.04</v>
      </c>
      <c r="CC7" s="36">
        <v>444.09</v>
      </c>
      <c r="CD7" s="36">
        <v>469.39</v>
      </c>
      <c r="CE7" s="36">
        <v>442.51</v>
      </c>
      <c r="CF7" s="36">
        <v>224.83</v>
      </c>
      <c r="CG7" s="36">
        <v>224.94</v>
      </c>
      <c r="CH7" s="36">
        <v>220.67</v>
      </c>
      <c r="CI7" s="36">
        <v>217.82</v>
      </c>
      <c r="CJ7" s="36">
        <v>215.28</v>
      </c>
      <c r="CK7" s="36">
        <v>139.69999999999999</v>
      </c>
      <c r="CL7" s="36" t="s">
        <v>101</v>
      </c>
      <c r="CM7" s="36" t="s">
        <v>101</v>
      </c>
      <c r="CN7" s="36" t="s">
        <v>101</v>
      </c>
      <c r="CO7" s="36" t="s">
        <v>101</v>
      </c>
      <c r="CP7" s="36" t="s">
        <v>101</v>
      </c>
      <c r="CQ7" s="36">
        <v>53.79</v>
      </c>
      <c r="CR7" s="36">
        <v>55.41</v>
      </c>
      <c r="CS7" s="36">
        <v>55.81</v>
      </c>
      <c r="CT7" s="36">
        <v>54.44</v>
      </c>
      <c r="CU7" s="36">
        <v>54.67</v>
      </c>
      <c r="CV7" s="36">
        <v>60.01</v>
      </c>
      <c r="CW7" s="36">
        <v>88.95</v>
      </c>
      <c r="CX7" s="36">
        <v>89.55</v>
      </c>
      <c r="CY7" s="36">
        <v>90.09</v>
      </c>
      <c r="CZ7" s="36">
        <v>90.01</v>
      </c>
      <c r="DA7" s="36">
        <v>90.25</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善徳</cp:lastModifiedBy>
  <cp:lastPrinted>2017-02-13T23:19:23Z</cp:lastPrinted>
  <dcterms:created xsi:type="dcterms:W3CDTF">2017-02-08T02:45:42Z</dcterms:created>
  <dcterms:modified xsi:type="dcterms:W3CDTF">2017-02-13T23:19:29Z</dcterms:modified>
  <cp:category/>
</cp:coreProperties>
</file>