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R6" i="5"/>
  <c r="AL8" i="4" s="1"/>
  <c r="Q6" i="5"/>
  <c r="P6" i="5"/>
  <c r="O6" i="5"/>
  <c r="P10" i="4" s="1"/>
  <c r="N6" i="5"/>
  <c r="I10" i="4" s="1"/>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B10" i="4"/>
  <c r="AT8" i="4"/>
  <c r="W8" i="4"/>
  <c r="P8" i="4"/>
  <c r="B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<sst xmlns="http://schemas.openxmlformats.org/spreadsheetml/2006/main" count="226" uniqueCount="111">
  <si>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</si>
  <si>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</si>
  <si>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</si>
  <si>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</si>
  <si>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</si>
  <si>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</si>
  <si>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</si>
  <si>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</si>
  <si>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</si>
  <si>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</si>
  <si>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</si>
  <si>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</si>
  <si>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</si>
  <si>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</si>
  <si>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</si>
  <si>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</si>
  <si>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</si>
  <si>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</si>
  <si>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</si>
  <si>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</si>
  <si>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</si>
  <si>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</si>
  <si>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</si>
  <si>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</si>
  <si>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</si>
  <si>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</si>
  <si>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</si>
  <si>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</si>
  <si>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</si>
  <si>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</si>
  <si>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</si>
  <si>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</si>
  <si>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</si>
  <si>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</si>
  <si>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</si>
  <si>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</si>
  <si>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</si>
  <si>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</si>
  <si>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</si>
  <si>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</si>
  <si>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</si>
  <si>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</si>
  <si>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</si>
  <si>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</si>
  <si>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</si>
  <si>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</si>
  <si>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</si>
  <si>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</si>
  <si>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</si>
  <si>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</si>
  <si>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</si>
  <si>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</si>
  <si>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</si>
  <si>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</si>
  <si>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</si>
  <si>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</si>
  <si>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</si>
  <si>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</si>
  <si>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</si>
  <si>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</si>
  <si>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</si>
  <si>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</si>
  <si>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</si>
  <si>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</si>
  <si>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</si>
  <si>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</si>
  <si>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</si>
  <si>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</si>
  <si>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</si>
  <si>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</si>
  <si>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</si>
  <si>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</si>
  <si>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</si>
  <si>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</si>
  <si>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</si>
  <si>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</si>
  <si>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</si>
  <si>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</si>
  <si>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</si>
  <si>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</si>
  <si>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</si>
  <si>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</si>
  <si>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</si>
  <si>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</si>
  <si>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</si>
  <si>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</si>
  <si>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</si>
  <si>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</si>
  <si>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</si>
  <si>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</si>
  <si>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</si>
  <si>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</si>
  <si>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</si>
  <si>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</si>
  <si>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</si>
  <si>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</si>
  <si>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桑折町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</si>
  <si>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</si>
  <si>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</si>
  <si>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</si>
  <si>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</si>
  <si>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</si>
  <si>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</si>
  <si>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</si>
  <si>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</si>
  <si>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</si>
  <si>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</si>
  <si>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</si>
  <si>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下水道債の元金及び利子の償還額が大きいことにより、収益的収支比率、経費回収率が低く、企業債残高対事業規模比率、汚水処理原価が高い数値となっている。</t>
    <rPh sb="0" eb="3">
      <t>ゲスイドウ</t>
    </rPh>
    <rPh sb="3" eb="4">
      <t>サイ</t>
    </rPh>
    <rPh sb="5" eb="7">
      <t>ガンキン</t>
    </rPh>
    <rPh sb="7" eb="8">
      <t>オヨ</t>
    </rPh>
    <rPh sb="9" eb="11">
      <t>リシ</t>
    </rPh>
    <rPh sb="12" eb="14">
      <t>ショウカン</t>
    </rPh>
    <rPh sb="14" eb="15">
      <t>ガク</t>
    </rPh>
    <rPh sb="16" eb="17">
      <t>オオ</t>
    </rPh>
    <rPh sb="25" eb="27">
      <t>シュウエキ</t>
    </rPh>
    <rPh sb="27" eb="28">
      <t>テキ</t>
    </rPh>
    <rPh sb="28" eb="30">
      <t>シュウシ</t>
    </rPh>
    <rPh sb="30" eb="32">
      <t>ヒリツ</t>
    </rPh>
    <rPh sb="33" eb="35">
      <t>ケイヒ</t>
    </rPh>
    <rPh sb="35" eb="37">
      <t>カイシュウ</t>
    </rPh>
    <rPh sb="37" eb="38">
      <t>リツ</t>
    </rPh>
    <rPh sb="39" eb="40">
      <t>ヒク</t>
    </rPh>
    <rPh sb="42" eb="44">
      <t>キギョウ</t>
    </rPh>
    <rPh sb="44" eb="45">
      <t>サイ</t>
    </rPh>
    <rPh sb="45" eb="47">
      <t>ザンダカ</t>
    </rPh>
    <rPh sb="47" eb="48">
      <t>タイ</t>
    </rPh>
    <rPh sb="48" eb="50">
      <t>ジギョウ</t>
    </rPh>
    <rPh sb="50" eb="52">
      <t>キボ</t>
    </rPh>
    <rPh sb="52" eb="54">
      <t>ヒリツ</t>
    </rPh>
    <rPh sb="55" eb="57">
      <t>オスイ</t>
    </rPh>
    <rPh sb="57" eb="59">
      <t>ショリ</t>
    </rPh>
    <rPh sb="59" eb="61">
      <t>ゲンカ</t>
    </rPh>
    <rPh sb="62" eb="63">
      <t>タカ</t>
    </rPh>
    <rPh sb="64" eb="66">
      <t>スウチ</t>
    </rPh>
    <phoneticPr fontId="4"/>
  </si>
  <si>
    <t>昭和63年から事業が着手され、平成8年4月から部分的に供用開始され、段階的に拡大されてきた。一番古い管でも供用開始から20年程度と比較的新しく、まだ更新の時期になっていないが、施設の耐用年数に伴い、計画的な更新に向け、今後は、国土交通省の進める、長期的な視点で下水道施設全体の今後の老朽化の進展状況を考慮し、リスク評価等による優先順位付けを行ったうえで、施設の点検・調査、主膳・改築を実施し、施設全体を対象とした施設管理を最適化することを目的とする「桑折町ストックマネジメント計画」を策定し、取り組んでいかなければならないと考えている。</t>
    <rPh sb="0" eb="2">
      <t>ショウワ</t>
    </rPh>
    <rPh sb="4" eb="5">
      <t>ネン</t>
    </rPh>
    <rPh sb="7" eb="9">
      <t>ジギョウ</t>
    </rPh>
    <rPh sb="10" eb="12">
      <t>チャクシュ</t>
    </rPh>
    <rPh sb="15" eb="17">
      <t>ヘイセイ</t>
    </rPh>
    <rPh sb="18" eb="19">
      <t>ネン</t>
    </rPh>
    <rPh sb="20" eb="21">
      <t>ツキ</t>
    </rPh>
    <rPh sb="23" eb="26">
      <t>ブブンテキ</t>
    </rPh>
    <rPh sb="27" eb="29">
      <t>キョウヨウ</t>
    </rPh>
    <rPh sb="29" eb="31">
      <t>カイシ</t>
    </rPh>
    <rPh sb="34" eb="37">
      <t>ダンカイテキ</t>
    </rPh>
    <rPh sb="38" eb="40">
      <t>カクダイ</t>
    </rPh>
    <rPh sb="46" eb="48">
      <t>イチバン</t>
    </rPh>
    <rPh sb="48" eb="49">
      <t>フル</t>
    </rPh>
    <rPh sb="50" eb="51">
      <t>カン</t>
    </rPh>
    <rPh sb="53" eb="55">
      <t>キョウヨウ</t>
    </rPh>
    <rPh sb="55" eb="57">
      <t>カイシ</t>
    </rPh>
    <rPh sb="61" eb="62">
      <t>ネン</t>
    </rPh>
    <rPh sb="62" eb="64">
      <t>テイド</t>
    </rPh>
    <rPh sb="65" eb="68">
      <t>ヒカクテキ</t>
    </rPh>
    <rPh sb="68" eb="69">
      <t>アタラ</t>
    </rPh>
    <rPh sb="74" eb="76">
      <t>コウシン</t>
    </rPh>
    <rPh sb="77" eb="79">
      <t>ジキ</t>
    </rPh>
    <rPh sb="88" eb="90">
      <t>シセツ</t>
    </rPh>
    <rPh sb="91" eb="93">
      <t>タイヨウ</t>
    </rPh>
    <rPh sb="93" eb="95">
      <t>ネンスウ</t>
    </rPh>
    <rPh sb="96" eb="97">
      <t>トモナ</t>
    </rPh>
    <rPh sb="99" eb="102">
      <t>ケイカクテキ</t>
    </rPh>
    <rPh sb="103" eb="105">
      <t>コウシン</t>
    </rPh>
    <rPh sb="106" eb="107">
      <t>ム</t>
    </rPh>
    <rPh sb="109" eb="111">
      <t>コンゴ</t>
    </rPh>
    <rPh sb="113" eb="115">
      <t>コクド</t>
    </rPh>
    <rPh sb="115" eb="118">
      <t>コウツウショウ</t>
    </rPh>
    <rPh sb="119" eb="120">
      <t>スス</t>
    </rPh>
    <rPh sb="123" eb="126">
      <t>チョウキテキ</t>
    </rPh>
    <rPh sb="127" eb="129">
      <t>シテン</t>
    </rPh>
    <rPh sb="130" eb="133">
      <t>ゲスイドウ</t>
    </rPh>
    <rPh sb="133" eb="135">
      <t>シセツ</t>
    </rPh>
    <rPh sb="135" eb="137">
      <t>ゼンタイ</t>
    </rPh>
    <rPh sb="138" eb="140">
      <t>コンゴ</t>
    </rPh>
    <rPh sb="141" eb="144">
      <t>ロウキュウカ</t>
    </rPh>
    <rPh sb="145" eb="147">
      <t>シンテン</t>
    </rPh>
    <rPh sb="147" eb="149">
      <t>ジョウキョウ</t>
    </rPh>
    <rPh sb="150" eb="152">
      <t>コウリョ</t>
    </rPh>
    <rPh sb="157" eb="159">
      <t>ヒョウカ</t>
    </rPh>
    <rPh sb="159" eb="160">
      <t>ナド</t>
    </rPh>
    <rPh sb="163" eb="165">
      <t>ユウセン</t>
    </rPh>
    <rPh sb="165" eb="167">
      <t>ジュンイ</t>
    </rPh>
    <rPh sb="167" eb="168">
      <t>ヅ</t>
    </rPh>
    <rPh sb="170" eb="171">
      <t>オコナ</t>
    </rPh>
    <rPh sb="177" eb="179">
      <t>シセツ</t>
    </rPh>
    <rPh sb="180" eb="182">
      <t>テンケン</t>
    </rPh>
    <rPh sb="183" eb="185">
      <t>チョウサ</t>
    </rPh>
    <rPh sb="186" eb="187">
      <t>シュ</t>
    </rPh>
    <rPh sb="187" eb="188">
      <t>ゼン</t>
    </rPh>
    <rPh sb="189" eb="191">
      <t>カイチク</t>
    </rPh>
    <rPh sb="192" eb="194">
      <t>ジッシ</t>
    </rPh>
    <rPh sb="196" eb="198">
      <t>シセツ</t>
    </rPh>
    <rPh sb="198" eb="200">
      <t>ゼンタイ</t>
    </rPh>
    <rPh sb="201" eb="203">
      <t>タイショウ</t>
    </rPh>
    <rPh sb="206" eb="208">
      <t>シセツ</t>
    </rPh>
    <rPh sb="208" eb="210">
      <t>カンリ</t>
    </rPh>
    <rPh sb="211" eb="214">
      <t>サイテキカ</t>
    </rPh>
    <rPh sb="219" eb="221">
      <t>モクテキ</t>
    </rPh>
    <rPh sb="225" eb="228">
      <t>コオリマチ</t>
    </rPh>
    <rPh sb="238" eb="240">
      <t>ケイカク</t>
    </rPh>
    <rPh sb="242" eb="244">
      <t>サクテイ</t>
    </rPh>
    <rPh sb="246" eb="247">
      <t>ト</t>
    </rPh>
    <rPh sb="248" eb="249">
      <t>ク</t>
    </rPh>
    <rPh sb="262" eb="263">
      <t>カンガ</t>
    </rPh>
    <phoneticPr fontId="4"/>
  </si>
  <si>
    <t>今後とも下水道接続率の向上、クイックプロジェクト導入による工事費の縮減等に努めなければならない。また、平成29年度において、桑折第2処理分区の整備が終了するため、以降は平成28年度に策定する「桑折町下水道事業経営戦略」に基づき、適正な維持管理、及び人件費抑制等に努めなければならないと考えている。</t>
    <rPh sb="0" eb="2">
      <t>コンゴ</t>
    </rPh>
    <rPh sb="4" eb="7">
      <t>ゲスイドウ</t>
    </rPh>
    <rPh sb="7" eb="9">
      <t>セツゾク</t>
    </rPh>
    <rPh sb="9" eb="10">
      <t>リツ</t>
    </rPh>
    <rPh sb="11" eb="13">
      <t>コウジョウ</t>
    </rPh>
    <rPh sb="24" eb="26">
      <t>ドウニュウ</t>
    </rPh>
    <rPh sb="29" eb="31">
      <t>コウジ</t>
    </rPh>
    <rPh sb="31" eb="32">
      <t>ヒ</t>
    </rPh>
    <rPh sb="33" eb="35">
      <t>シュクゲン</t>
    </rPh>
    <rPh sb="35" eb="36">
      <t>ナド</t>
    </rPh>
    <rPh sb="37" eb="38">
      <t>ツト</t>
    </rPh>
    <rPh sb="51" eb="53">
      <t>ヘイセイ</t>
    </rPh>
    <rPh sb="55" eb="57">
      <t>ネンド</t>
    </rPh>
    <rPh sb="62" eb="64">
      <t>コオリ</t>
    </rPh>
    <rPh sb="64" eb="65">
      <t>ダイ</t>
    </rPh>
    <rPh sb="66" eb="68">
      <t>ショリ</t>
    </rPh>
    <rPh sb="68" eb="69">
      <t>ブン</t>
    </rPh>
    <rPh sb="69" eb="70">
      <t>ク</t>
    </rPh>
    <rPh sb="71" eb="73">
      <t>セイビ</t>
    </rPh>
    <rPh sb="74" eb="76">
      <t>シュウリョウ</t>
    </rPh>
    <rPh sb="81" eb="83">
      <t>イコウ</t>
    </rPh>
    <rPh sb="84" eb="86">
      <t>ヘイセイ</t>
    </rPh>
    <rPh sb="88" eb="90">
      <t>ネンド</t>
    </rPh>
    <rPh sb="91" eb="93">
      <t>サクテイ</t>
    </rPh>
    <rPh sb="96" eb="99">
      <t>コオリマチ</t>
    </rPh>
    <rPh sb="99" eb="102">
      <t>ゲスイドウ</t>
    </rPh>
    <rPh sb="102" eb="104">
      <t>ジギョウ</t>
    </rPh>
    <rPh sb="104" eb="106">
      <t>ケイエイ</t>
    </rPh>
    <rPh sb="106" eb="108">
      <t>センリャク</t>
    </rPh>
    <rPh sb="110" eb="111">
      <t>モト</t>
    </rPh>
    <rPh sb="114" eb="116">
      <t>テキセイ</t>
    </rPh>
    <rPh sb="117" eb="119">
      <t>イジ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</si>
</sst>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8109056"/>
        <c:axId val="6811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68109056"/>
        <c:axId val="68110976"/>
      </c:lineChart>
      <c:dateAx>
        <c:axId val="68109056"/>
        <c:scaling>
          <c:orientation val="minMax"/>
        </c:scaling>
        <c:delete val="1"/>
        <c:axPos val="b"/>
        <c:numFmt formatCode="ge" sourceLinked="1"/>
        <c:majorTickMark val="none"/>
        <c:minorTickMark val="none"/>
        <c:tickLblPos val="none"/>
        <c:crossAx val="68110976"/>
        <c:crosses val="autoZero"/>
        <c:auto val="1"/>
        <c:lblOffset val="100"/>
        <c:baseTimeUnit val="years"/>
      </c:dateAx>
      <c:valAx>
        <c:axId val="6811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10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2328320"/>
        <c:axId val="7233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72328320"/>
        <c:axId val="72330240"/>
      </c:lineChart>
      <c:dateAx>
        <c:axId val="72328320"/>
        <c:scaling>
          <c:orientation val="minMax"/>
        </c:scaling>
        <c:delete val="1"/>
        <c:axPos val="b"/>
        <c:numFmt formatCode="ge" sourceLinked="1"/>
        <c:majorTickMark val="none"/>
        <c:minorTickMark val="none"/>
        <c:tickLblPos val="none"/>
        <c:crossAx val="72330240"/>
        <c:crosses val="autoZero"/>
        <c:auto val="1"/>
        <c:lblOffset val="100"/>
        <c:baseTimeUnit val="years"/>
      </c:dateAx>
      <c:valAx>
        <c:axId val="7233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32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87.12</c:v>
                </c:pt>
                <c:pt idx="1">
                  <c:v>88.98</c:v>
                </c:pt>
                <c:pt idx="2">
                  <c:v>90.09</c:v>
                </c:pt>
                <c:pt idx="3">
                  <c:v>89.99</c:v>
                </c:pt>
                <c:pt idx="4">
                  <c:v>87.63</c:v>
                </c:pt>
              </c:numCache>
            </c:numRef>
          </c:val>
        </c:ser>
        <c:dLbls>
          <c:showLegendKey val="0"/>
          <c:showVal val="0"/>
          <c:showCatName val="0"/>
          <c:showSerName val="0"/>
          <c:showPercent val="0"/>
          <c:showBubbleSize val="0"/>
        </c:dLbls>
        <c:gapWidth val="150"/>
        <c:axId val="72368896"/>
        <c:axId val="7237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72368896"/>
        <c:axId val="72370816"/>
      </c:lineChart>
      <c:dateAx>
        <c:axId val="72368896"/>
        <c:scaling>
          <c:orientation val="minMax"/>
        </c:scaling>
        <c:delete val="1"/>
        <c:axPos val="b"/>
        <c:numFmt formatCode="ge" sourceLinked="1"/>
        <c:majorTickMark val="none"/>
        <c:minorTickMark val="none"/>
        <c:tickLblPos val="none"/>
        <c:crossAx val="72370816"/>
        <c:crosses val="autoZero"/>
        <c:auto val="1"/>
        <c:lblOffset val="100"/>
        <c:baseTimeUnit val="years"/>
      </c:dateAx>
      <c:valAx>
        <c:axId val="7237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36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55.21</c:v>
                </c:pt>
                <c:pt idx="1">
                  <c:v>60.07</c:v>
                </c:pt>
                <c:pt idx="2">
                  <c:v>48.8</c:v>
                </c:pt>
                <c:pt idx="3">
                  <c:v>60.61</c:v>
                </c:pt>
                <c:pt idx="4">
                  <c:v>60.98</c:v>
                </c:pt>
              </c:numCache>
            </c:numRef>
          </c:val>
        </c:ser>
        <c:dLbls>
          <c:showLegendKey val="0"/>
          <c:showVal val="0"/>
          <c:showCatName val="0"/>
          <c:showSerName val="0"/>
          <c:showPercent val="0"/>
          <c:showBubbleSize val="0"/>
        </c:dLbls>
        <c:gapWidth val="150"/>
        <c:axId val="68161920"/>
        <c:axId val="6816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8161920"/>
        <c:axId val="68163840"/>
      </c:lineChart>
      <c:dateAx>
        <c:axId val="68161920"/>
        <c:scaling>
          <c:orientation val="minMax"/>
        </c:scaling>
        <c:delete val="1"/>
        <c:axPos val="b"/>
        <c:numFmt formatCode="ge" sourceLinked="1"/>
        <c:majorTickMark val="none"/>
        <c:minorTickMark val="none"/>
        <c:tickLblPos val="none"/>
        <c:crossAx val="68163840"/>
        <c:crosses val="autoZero"/>
        <c:auto val="1"/>
        <c:lblOffset val="100"/>
        <c:baseTimeUnit val="years"/>
      </c:dateAx>
      <c:valAx>
        <c:axId val="6816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16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8190208"/>
        <c:axId val="6819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8190208"/>
        <c:axId val="68192128"/>
      </c:lineChart>
      <c:dateAx>
        <c:axId val="68190208"/>
        <c:scaling>
          <c:orientation val="minMax"/>
        </c:scaling>
        <c:delete val="1"/>
        <c:axPos val="b"/>
        <c:numFmt formatCode="ge" sourceLinked="1"/>
        <c:majorTickMark val="none"/>
        <c:minorTickMark val="none"/>
        <c:tickLblPos val="none"/>
        <c:crossAx val="68192128"/>
        <c:crosses val="autoZero"/>
        <c:auto val="1"/>
        <c:lblOffset val="100"/>
        <c:baseTimeUnit val="years"/>
      </c:dateAx>
      <c:valAx>
        <c:axId val="6819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19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0995328"/>
        <c:axId val="7100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0995328"/>
        <c:axId val="71005696"/>
      </c:lineChart>
      <c:dateAx>
        <c:axId val="70995328"/>
        <c:scaling>
          <c:orientation val="minMax"/>
        </c:scaling>
        <c:delete val="1"/>
        <c:axPos val="b"/>
        <c:numFmt formatCode="ge" sourceLinked="1"/>
        <c:majorTickMark val="none"/>
        <c:minorTickMark val="none"/>
        <c:tickLblPos val="none"/>
        <c:crossAx val="71005696"/>
        <c:crosses val="autoZero"/>
        <c:auto val="1"/>
        <c:lblOffset val="100"/>
        <c:baseTimeUnit val="years"/>
      </c:dateAx>
      <c:valAx>
        <c:axId val="7100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99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1036288"/>
        <c:axId val="7110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1036288"/>
        <c:axId val="71108096"/>
      </c:lineChart>
      <c:dateAx>
        <c:axId val="71036288"/>
        <c:scaling>
          <c:orientation val="minMax"/>
        </c:scaling>
        <c:delete val="1"/>
        <c:axPos val="b"/>
        <c:numFmt formatCode="ge" sourceLinked="1"/>
        <c:majorTickMark val="none"/>
        <c:minorTickMark val="none"/>
        <c:tickLblPos val="none"/>
        <c:crossAx val="71108096"/>
        <c:crosses val="autoZero"/>
        <c:auto val="1"/>
        <c:lblOffset val="100"/>
        <c:baseTimeUnit val="years"/>
      </c:dateAx>
      <c:valAx>
        <c:axId val="7110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03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1140480"/>
        <c:axId val="7114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1140480"/>
        <c:axId val="71142400"/>
      </c:lineChart>
      <c:dateAx>
        <c:axId val="71140480"/>
        <c:scaling>
          <c:orientation val="minMax"/>
        </c:scaling>
        <c:delete val="1"/>
        <c:axPos val="b"/>
        <c:numFmt formatCode="ge" sourceLinked="1"/>
        <c:majorTickMark val="none"/>
        <c:minorTickMark val="none"/>
        <c:tickLblPos val="none"/>
        <c:crossAx val="71142400"/>
        <c:crosses val="autoZero"/>
        <c:auto val="1"/>
        <c:lblOffset val="100"/>
        <c:baseTimeUnit val="years"/>
      </c:dateAx>
      <c:valAx>
        <c:axId val="7114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14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3174.01</c:v>
                </c:pt>
                <c:pt idx="1">
                  <c:v>2713.78</c:v>
                </c:pt>
                <c:pt idx="2">
                  <c:v>2535.63</c:v>
                </c:pt>
                <c:pt idx="3">
                  <c:v>2515.5300000000002</c:v>
                </c:pt>
                <c:pt idx="4">
                  <c:v>2220.6999999999998</c:v>
                </c:pt>
              </c:numCache>
            </c:numRef>
          </c:val>
        </c:ser>
        <c:dLbls>
          <c:showLegendKey val="0"/>
          <c:showVal val="0"/>
          <c:showCatName val="0"/>
          <c:showSerName val="0"/>
          <c:showPercent val="0"/>
          <c:showBubbleSize val="0"/>
        </c:dLbls>
        <c:gapWidth val="150"/>
        <c:axId val="71158400"/>
        <c:axId val="7249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71158400"/>
        <c:axId val="72491776"/>
      </c:lineChart>
      <c:dateAx>
        <c:axId val="71158400"/>
        <c:scaling>
          <c:orientation val="minMax"/>
        </c:scaling>
        <c:delete val="1"/>
        <c:axPos val="b"/>
        <c:numFmt formatCode="ge" sourceLinked="1"/>
        <c:majorTickMark val="none"/>
        <c:minorTickMark val="none"/>
        <c:tickLblPos val="none"/>
        <c:crossAx val="72491776"/>
        <c:crosses val="autoZero"/>
        <c:auto val="1"/>
        <c:lblOffset val="100"/>
        <c:baseTimeUnit val="years"/>
      </c:dateAx>
      <c:valAx>
        <c:axId val="7249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15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39.950000000000003</c:v>
                </c:pt>
                <c:pt idx="1">
                  <c:v>42</c:v>
                </c:pt>
                <c:pt idx="2">
                  <c:v>43.48</c:v>
                </c:pt>
                <c:pt idx="3">
                  <c:v>45.74</c:v>
                </c:pt>
                <c:pt idx="4">
                  <c:v>46.67</c:v>
                </c:pt>
              </c:numCache>
            </c:numRef>
          </c:val>
        </c:ser>
        <c:dLbls>
          <c:showLegendKey val="0"/>
          <c:showVal val="0"/>
          <c:showCatName val="0"/>
          <c:showSerName val="0"/>
          <c:showPercent val="0"/>
          <c:showBubbleSize val="0"/>
        </c:dLbls>
        <c:gapWidth val="150"/>
        <c:axId val="72534272"/>
        <c:axId val="7253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72534272"/>
        <c:axId val="72536448"/>
      </c:lineChart>
      <c:dateAx>
        <c:axId val="72534272"/>
        <c:scaling>
          <c:orientation val="minMax"/>
        </c:scaling>
        <c:delete val="1"/>
        <c:axPos val="b"/>
        <c:numFmt formatCode="ge" sourceLinked="1"/>
        <c:majorTickMark val="none"/>
        <c:minorTickMark val="none"/>
        <c:tickLblPos val="none"/>
        <c:crossAx val="72536448"/>
        <c:crosses val="autoZero"/>
        <c:auto val="1"/>
        <c:lblOffset val="100"/>
        <c:baseTimeUnit val="years"/>
      </c:dateAx>
      <c:valAx>
        <c:axId val="7253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53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425.38</c:v>
                </c:pt>
                <c:pt idx="1">
                  <c:v>406.13</c:v>
                </c:pt>
                <c:pt idx="2">
                  <c:v>393.83</c:v>
                </c:pt>
                <c:pt idx="3">
                  <c:v>384.85</c:v>
                </c:pt>
                <c:pt idx="4">
                  <c:v>378.61</c:v>
                </c:pt>
              </c:numCache>
            </c:numRef>
          </c:val>
        </c:ser>
        <c:dLbls>
          <c:showLegendKey val="0"/>
          <c:showVal val="0"/>
          <c:showCatName val="0"/>
          <c:showSerName val="0"/>
          <c:showPercent val="0"/>
          <c:showBubbleSize val="0"/>
        </c:dLbls>
        <c:gapWidth val="150"/>
        <c:axId val="72300032"/>
        <c:axId val="7230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72300032"/>
        <c:axId val="72301952"/>
      </c:lineChart>
      <c:dateAx>
        <c:axId val="72300032"/>
        <c:scaling>
          <c:orientation val="minMax"/>
        </c:scaling>
        <c:delete val="1"/>
        <c:axPos val="b"/>
        <c:numFmt formatCode="ge" sourceLinked="1"/>
        <c:majorTickMark val="none"/>
        <c:minorTickMark val="none"/>
        <c:tickLblPos val="none"/>
        <c:crossAx val="72301952"/>
        <c:crosses val="autoZero"/>
        <c:auto val="1"/>
        <c:lblOffset val="100"/>
        <c:baseTimeUnit val="years"/>
      </c:dateAx>
      <c:valAx>
        <c:axId val="7230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30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桑折町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12353</v>
      </c>
      <c r="AM8" s="47"/>
      <c r="AN8" s="47"/>
      <c r="AO8" s="47"/>
      <c r="AP8" s="47"/>
      <c r="AQ8" s="47"/>
      <c r="AR8" s="47"/>
      <c r="AS8" s="47"/>
      <c r="AT8" s="43">
        <f>データ!S6</f>
        <v>42.97</v>
      </c>
      <c r="AU8" s="43"/>
      <c r="AV8" s="43"/>
      <c r="AW8" s="43"/>
      <c r="AX8" s="43"/>
      <c r="AY8" s="43"/>
      <c r="AZ8" s="43"/>
      <c r="BA8" s="43"/>
      <c r="BB8" s="43">
        <f>データ!T6</f>
        <v>287.48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43.79</v>
      </c>
      <c r="Q10" s="43"/>
      <c r="R10" s="43"/>
      <c r="S10" s="43"/>
      <c r="T10" s="43"/>
      <c r="U10" s="43"/>
      <c r="V10" s="43"/>
      <c r="W10" s="43">
        <f>データ!P6</f>
        <v>100</v>
      </c>
      <c r="X10" s="43"/>
      <c r="Y10" s="43"/>
      <c r="Z10" s="43"/>
      <c r="AA10" s="43"/>
      <c r="AB10" s="43"/>
      <c r="AC10" s="43"/>
      <c r="AD10" s="47">
        <f>データ!Q6</f>
        <v>3024</v>
      </c>
      <c r="AE10" s="47"/>
      <c r="AF10" s="47"/>
      <c r="AG10" s="47"/>
      <c r="AH10" s="47"/>
      <c r="AI10" s="47"/>
      <c r="AJ10" s="47"/>
      <c r="AK10" s="2"/>
      <c r="AL10" s="47">
        <f>データ!U6</f>
        <v>5360</v>
      </c>
      <c r="AM10" s="47"/>
      <c r="AN10" s="47"/>
      <c r="AO10" s="47"/>
      <c r="AP10" s="47"/>
      <c r="AQ10" s="47"/>
      <c r="AR10" s="47"/>
      <c r="AS10" s="47"/>
      <c r="AT10" s="43">
        <f>データ!V6</f>
        <v>1.5</v>
      </c>
      <c r="AU10" s="43"/>
      <c r="AV10" s="43"/>
      <c r="AW10" s="43"/>
      <c r="AX10" s="43"/>
      <c r="AY10" s="43"/>
      <c r="AZ10" s="43"/>
      <c r="BA10" s="43"/>
      <c r="BB10" s="43">
        <f>データ!W6</f>
        <v>3573.33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73016</v>
      </c>
      <c r="D6" s="31">
        <f t="shared" si="3"/>
        <v>47</v>
      </c>
      <c r="E6" s="31">
        <f t="shared" si="3"/>
        <v>17</v>
      </c>
      <c r="F6" s="31">
        <f t="shared" si="3"/>
        <v>1</v>
      </c>
      <c r="G6" s="31">
        <f t="shared" si="3"/>
        <v>0</v>
      </c>
      <c r="H6" s="31" t="str">
        <f t="shared" si="3"/>
        <v>福島県　桑折町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43.79</v>
      </c>
      <c r="P6" s="32">
        <f t="shared" si="3"/>
        <v>100</v>
      </c>
      <c r="Q6" s="32">
        <f t="shared" si="3"/>
        <v>3024</v>
      </c>
      <c r="R6" s="32">
        <f t="shared" si="3"/>
        <v>12353</v>
      </c>
      <c r="S6" s="32">
        <f t="shared" si="3"/>
        <v>42.97</v>
      </c>
      <c r="T6" s="32">
        <f t="shared" si="3"/>
        <v>287.48</v>
      </c>
      <c r="U6" s="32">
        <f t="shared" si="3"/>
        <v>5360</v>
      </c>
      <c r="V6" s="32">
        <f t="shared" si="3"/>
        <v>1.5</v>
      </c>
      <c r="W6" s="32">
        <f t="shared" si="3"/>
        <v>3573.33</v>
      </c>
      <c r="X6" s="33">
        <f>IF(X7="",NA(),X7)</f>
        <v>55.21</v>
      </c>
      <c r="Y6" s="33">
        <f t="shared" ref="Y6:AG6" si="4">IF(Y7="",NA(),Y7)</f>
        <v>60.07</v>
      </c>
      <c r="Z6" s="33">
        <f t="shared" si="4"/>
        <v>48.8</v>
      </c>
      <c r="AA6" s="33">
        <f t="shared" si="4"/>
        <v>60.61</v>
      </c>
      <c r="AB6" s="33">
        <f t="shared" si="4"/>
        <v>60.98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3174.01</v>
      </c>
      <c r="BF6" s="33">
        <f t="shared" ref="BF6:BN6" si="7">IF(BF7="",NA(),BF7)</f>
        <v>2713.78</v>
      </c>
      <c r="BG6" s="33">
        <f t="shared" si="7"/>
        <v>2535.63</v>
      </c>
      <c r="BH6" s="33">
        <f t="shared" si="7"/>
        <v>2515.5300000000002</v>
      </c>
      <c r="BI6" s="33">
        <f t="shared" si="7"/>
        <v>2220.6999999999998</v>
      </c>
      <c r="BJ6" s="33">
        <f t="shared" si="7"/>
        <v>1334.01</v>
      </c>
      <c r="BK6" s="33">
        <f t="shared" si="7"/>
        <v>1273.52</v>
      </c>
      <c r="BL6" s="33">
        <f t="shared" si="7"/>
        <v>1209.95</v>
      </c>
      <c r="BM6" s="33">
        <f t="shared" si="7"/>
        <v>1136.5</v>
      </c>
      <c r="BN6" s="33">
        <f t="shared" si="7"/>
        <v>1118.56</v>
      </c>
      <c r="BO6" s="32" t="str">
        <f>IF(BO7="","",IF(BO7="-","【-】","【"&amp;SUBSTITUTE(TEXT(BO7,"#,##0.00"),"-","△")&amp;"】"))</f>
        <v>【763.62】</v>
      </c>
      <c r="BP6" s="33">
        <f>IF(BP7="",NA(),BP7)</f>
        <v>39.950000000000003</v>
      </c>
      <c r="BQ6" s="33">
        <f t="shared" ref="BQ6:BY6" si="8">IF(BQ7="",NA(),BQ7)</f>
        <v>42</v>
      </c>
      <c r="BR6" s="33">
        <f t="shared" si="8"/>
        <v>43.48</v>
      </c>
      <c r="BS6" s="33">
        <f t="shared" si="8"/>
        <v>45.74</v>
      </c>
      <c r="BT6" s="33">
        <f t="shared" si="8"/>
        <v>46.67</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425.38</v>
      </c>
      <c r="CB6" s="33">
        <f t="shared" ref="CB6:CJ6" si="9">IF(CB7="",NA(),CB7)</f>
        <v>406.13</v>
      </c>
      <c r="CC6" s="33">
        <f t="shared" si="9"/>
        <v>393.83</v>
      </c>
      <c r="CD6" s="33">
        <f t="shared" si="9"/>
        <v>384.85</v>
      </c>
      <c r="CE6" s="33">
        <f t="shared" si="9"/>
        <v>378.61</v>
      </c>
      <c r="CF6" s="33">
        <f t="shared" si="9"/>
        <v>224.83</v>
      </c>
      <c r="CG6" s="33">
        <f t="shared" si="9"/>
        <v>224.94</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53.79</v>
      </c>
      <c r="CR6" s="33">
        <f t="shared" si="10"/>
        <v>55.41</v>
      </c>
      <c r="CS6" s="33">
        <f t="shared" si="10"/>
        <v>55.81</v>
      </c>
      <c r="CT6" s="33">
        <f t="shared" si="10"/>
        <v>54.44</v>
      </c>
      <c r="CU6" s="33">
        <f t="shared" si="10"/>
        <v>54.67</v>
      </c>
      <c r="CV6" s="32" t="str">
        <f>IF(CV7="","",IF(CV7="-","【-】","【"&amp;SUBSTITUTE(TEXT(CV7,"#,##0.00"),"-","△")&amp;"】"))</f>
        <v>【60.01】</v>
      </c>
      <c r="CW6" s="33">
        <f>IF(CW7="",NA(),CW7)</f>
        <v>87.12</v>
      </c>
      <c r="CX6" s="33">
        <f t="shared" ref="CX6:DF6" si="11">IF(CX7="",NA(),CX7)</f>
        <v>88.98</v>
      </c>
      <c r="CY6" s="33">
        <f t="shared" si="11"/>
        <v>90.09</v>
      </c>
      <c r="CZ6" s="33">
        <f t="shared" si="11"/>
        <v>89.99</v>
      </c>
      <c r="DA6" s="33">
        <f t="shared" si="11"/>
        <v>87.63</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73016</v>
      </c>
      <c r="D7" s="35">
        <v>47</v>
      </c>
      <c r="E7" s="35">
        <v>17</v>
      </c>
      <c r="F7" s="35">
        <v>1</v>
      </c>
      <c r="G7" s="35">
        <v>0</v>
      </c>
      <c r="H7" s="35" t="s">
        <v>96</v>
      </c>
      <c r="I7" s="35" t="s">
        <v>97</v>
      </c>
      <c r="J7" s="35" t="s">
        <v>98</v>
      </c>
      <c r="K7" s="35" t="s">
        <v>99</v>
      </c>
      <c r="L7" s="35" t="s">
        <v>100</v>
      </c>
      <c r="M7" s="36" t="s">
        <v>101</v>
      </c>
      <c r="N7" s="36" t="s">
        <v>102</v>
      </c>
      <c r="O7" s="36">
        <v>43.79</v>
      </c>
      <c r="P7" s="36">
        <v>100</v>
      </c>
      <c r="Q7" s="36">
        <v>3024</v>
      </c>
      <c r="R7" s="36">
        <v>12353</v>
      </c>
      <c r="S7" s="36">
        <v>42.97</v>
      </c>
      <c r="T7" s="36">
        <v>287.48</v>
      </c>
      <c r="U7" s="36">
        <v>5360</v>
      </c>
      <c r="V7" s="36">
        <v>1.5</v>
      </c>
      <c r="W7" s="36">
        <v>3573.33</v>
      </c>
      <c r="X7" s="36">
        <v>55.21</v>
      </c>
      <c r="Y7" s="36">
        <v>60.07</v>
      </c>
      <c r="Z7" s="36">
        <v>48.8</v>
      </c>
      <c r="AA7" s="36">
        <v>60.61</v>
      </c>
      <c r="AB7" s="36">
        <v>60.98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3174.01</v>
      </c>
      <c r="BF7" s="36">
        <v>2713.78</v>
      </c>
      <c r="BG7" s="36">
        <v>2535.63</v>
      </c>
      <c r="BH7" s="36">
        <v>2515.5300000000002</v>
      </c>
      <c r="BI7" s="36">
        <v>2220.6999999999998</v>
      </c>
      <c r="BJ7" s="36">
        <v>1334.01</v>
      </c>
      <c r="BK7" s="36">
        <v>1273.52</v>
      </c>
      <c r="BL7" s="36">
        <v>1209.95</v>
      </c>
      <c r="BM7" s="36">
        <v>1136.5</v>
      </c>
      <c r="BN7" s="36">
        <v>1118.56</v>
      </c>
      <c r="BO7" s="36">
        <v>763.62</v>
      </c>
      <c r="BP7" s="36">
        <v>39.950000000000003</v>
      </c>
      <c r="BQ7" s="36">
        <v>42</v>
      </c>
      <c r="BR7" s="36">
        <v>43.48</v>
      </c>
      <c r="BS7" s="36">
        <v>45.74</v>
      </c>
      <c r="BT7" s="36">
        <v>46.67</v>
      </c>
      <c r="BU7" s="36">
        <v>67.14</v>
      </c>
      <c r="BV7" s="36">
        <v>67.849999999999994</v>
      </c>
      <c r="BW7" s="36">
        <v>69.48</v>
      </c>
      <c r="BX7" s="36">
        <v>71.650000000000006</v>
      </c>
      <c r="BY7" s="36">
        <v>72.33</v>
      </c>
      <c r="BZ7" s="36">
        <v>98.53</v>
      </c>
      <c r="CA7" s="36">
        <v>425.38</v>
      </c>
      <c r="CB7" s="36">
        <v>406.13</v>
      </c>
      <c r="CC7" s="36">
        <v>393.83</v>
      </c>
      <c r="CD7" s="36">
        <v>384.85</v>
      </c>
      <c r="CE7" s="36">
        <v>378.61</v>
      </c>
      <c r="CF7" s="36">
        <v>224.83</v>
      </c>
      <c r="CG7" s="36">
        <v>224.94</v>
      </c>
      <c r="CH7" s="36">
        <v>220.67</v>
      </c>
      <c r="CI7" s="36">
        <v>217.82</v>
      </c>
      <c r="CJ7" s="36">
        <v>215.28</v>
      </c>
      <c r="CK7" s="36">
        <v>139.69999999999999</v>
      </c>
      <c r="CL7" s="36" t="s">
        <v>101</v>
      </c>
      <c r="CM7" s="36" t="s">
        <v>101</v>
      </c>
      <c r="CN7" s="36" t="s">
        <v>101</v>
      </c>
      <c r="CO7" s="36" t="s">
        <v>101</v>
      </c>
      <c r="CP7" s="36" t="s">
        <v>101</v>
      </c>
      <c r="CQ7" s="36">
        <v>53.79</v>
      </c>
      <c r="CR7" s="36">
        <v>55.41</v>
      </c>
      <c r="CS7" s="36">
        <v>55.81</v>
      </c>
      <c r="CT7" s="36">
        <v>54.44</v>
      </c>
      <c r="CU7" s="36">
        <v>54.67</v>
      </c>
      <c r="CV7" s="36">
        <v>60.01</v>
      </c>
      <c r="CW7" s="36">
        <v>87.12</v>
      </c>
      <c r="CX7" s="36">
        <v>88.98</v>
      </c>
      <c r="CY7" s="36">
        <v>90.09</v>
      </c>
      <c r="CZ7" s="36">
        <v>89.99</v>
      </c>
      <c r="DA7" s="36">
        <v>87.63</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大槻　真一</cp:lastModifiedBy>
  <cp:lastPrinted>2017-02-14T05:36:33Z</cp:lastPrinted>
  <dcterms:created xsi:type="dcterms:W3CDTF">2017-02-08T02:45:41Z</dcterms:created>
  <dcterms:modified xsi:type="dcterms:W3CDTF">2017-02-14T05:46:14Z</dcterms:modified>
</cp:coreProperties>
</file>