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51\shared folder\070300 下水道課\平成28年度\04　通知・照会・回答\02　庁内／財政課\29.2.6　公営企業に係る「経営比較分析表」の分析等について\"/>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I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<sst xmlns="http://schemas.openxmlformats.org/spreadsheetml/2006/main" count="226" uniqueCount="111">
  <si>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</si>
  <si>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</si>
  <si>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</si>
  <si>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</si>
  <si>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</si>
  <si>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</si>
  <si>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</si>
  <si>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</si>
  <si>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</si>
  <si>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</si>
  <si>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</si>
  <si>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</si>
  <si>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</si>
  <si>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</si>
  <si>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</si>
  <si>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</si>
  <si>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</si>
  <si>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</si>
  <si>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</si>
  <si>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</si>
  <si>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</si>
  <si>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</si>
  <si>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</si>
  <si>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</si>
  <si>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</si>
  <si>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</si>
  <si>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</si>
  <si>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</si>
  <si>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</si>
  <si>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</si>
  <si>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</si>
  <si>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</si>
  <si>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</si>
  <si>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</si>
  <si>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</si>
  <si>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</si>
  <si>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</si>
  <si>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</si>
  <si>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</si>
  <si>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</si>
  <si>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</si>
  <si>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</si>
  <si>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</si>
  <si>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</si>
  <si>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</si>
  <si>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</si>
  <si>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</si>
  <si>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</si>
  <si>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</si>
  <si>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</si>
  <si>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</si>
  <si>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</si>
  <si>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</si>
  <si>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</si>
  <si>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</si>
  <si>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</si>
  <si>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</si>
  <si>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</si>
  <si>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</si>
  <si>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</si>
  <si>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</si>
  <si>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</si>
  <si>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</si>
  <si>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</si>
  <si>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</si>
  <si>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</si>
  <si>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</si>
  <si>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</si>
  <si>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</si>
  <si>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</si>
  <si>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</si>
  <si>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</si>
  <si>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</si>
  <si>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</si>
  <si>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</si>
  <si>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</si>
  <si>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</si>
  <si>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</si>
  <si>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</si>
  <si>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</si>
  <si>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</si>
  <si>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</si>
  <si>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</si>
  <si>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</si>
  <si>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</si>
  <si>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</si>
  <si>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</si>
  <si>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</si>
  <si>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</si>
  <si>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</si>
  <si>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</si>
  <si>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</si>
  <si>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</si>
  <si>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</si>
  <si>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</si>
  <si>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</si>
  <si>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田村市</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</si>
  <si>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</si>
  <si>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</si>
  <si>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</si>
  <si>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</si>
  <si>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</si>
  <si>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</si>
  <si>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</si>
  <si>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</si>
  <si>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</si>
  <si>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</si>
  <si>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</si>
  <si>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下水道の整備計画は、平成39年度を完了年度としており、企業債償還期間も長期にわたることが予想される。
　経営環境が厳しさを増す中で、計画的な経営基盤の強化と財政マネジメントの向上が求められるため、平成31年4月の公営企業会計移行に向けて準備を進めるとともに、経営戦略やストックマネジメント計画に基づく経営の効率化と健全化を図る必要がある。</t>
    <rPh sb="1" eb="4">
      <t>ゲスイドウ</t>
    </rPh>
    <rPh sb="5" eb="7">
      <t>セイビ</t>
    </rPh>
    <rPh sb="7" eb="9">
      <t>ケイカク</t>
    </rPh>
    <rPh sb="11" eb="13">
      <t>ヘイセイ</t>
    </rPh>
    <rPh sb="15" eb="17">
      <t>ネンド</t>
    </rPh>
    <rPh sb="18" eb="20">
      <t>カンリョウ</t>
    </rPh>
    <rPh sb="20" eb="22">
      <t>ネンド</t>
    </rPh>
    <rPh sb="28" eb="30">
      <t>キギョウ</t>
    </rPh>
    <rPh sb="30" eb="31">
      <t>サイ</t>
    </rPh>
    <rPh sb="31" eb="33">
      <t>ショウカン</t>
    </rPh>
    <rPh sb="33" eb="35">
      <t>キカン</t>
    </rPh>
    <rPh sb="36" eb="38">
      <t>チョウキ</t>
    </rPh>
    <rPh sb="45" eb="47">
      <t>ヨソウ</t>
    </rPh>
    <rPh sb="53" eb="55">
      <t>ケイエイ</t>
    </rPh>
    <rPh sb="55" eb="57">
      <t>カンキョウ</t>
    </rPh>
    <rPh sb="58" eb="59">
      <t>キビ</t>
    </rPh>
    <rPh sb="62" eb="63">
      <t>マ</t>
    </rPh>
    <rPh sb="64" eb="65">
      <t>ナカ</t>
    </rPh>
    <rPh sb="67" eb="70">
      <t>ケイカクテキ</t>
    </rPh>
    <rPh sb="71" eb="73">
      <t>ケイエイ</t>
    </rPh>
    <rPh sb="73" eb="75">
      <t>キバン</t>
    </rPh>
    <rPh sb="76" eb="78">
      <t>キョウカ</t>
    </rPh>
    <rPh sb="79" eb="81">
      <t>ザイセイ</t>
    </rPh>
    <rPh sb="88" eb="90">
      <t>コウジョウ</t>
    </rPh>
    <rPh sb="91" eb="92">
      <t>モト</t>
    </rPh>
    <rPh sb="99" eb="101">
      <t>ヘイセイ</t>
    </rPh>
    <rPh sb="103" eb="104">
      <t>ネン</t>
    </rPh>
    <rPh sb="105" eb="106">
      <t>ガツ</t>
    </rPh>
    <rPh sb="107" eb="109">
      <t>コウエイ</t>
    </rPh>
    <rPh sb="109" eb="111">
      <t>キギョウ</t>
    </rPh>
    <rPh sb="111" eb="113">
      <t>カイケイ</t>
    </rPh>
    <rPh sb="113" eb="115">
      <t>イコウ</t>
    </rPh>
    <rPh sb="116" eb="117">
      <t>ム</t>
    </rPh>
    <rPh sb="119" eb="121">
      <t>ジュンビ</t>
    </rPh>
    <rPh sb="122" eb="123">
      <t>スス</t>
    </rPh>
    <rPh sb="130" eb="132">
      <t>ケイエイ</t>
    </rPh>
    <rPh sb="132" eb="134">
      <t>センリャク</t>
    </rPh>
    <rPh sb="145" eb="147">
      <t>ケイカク</t>
    </rPh>
    <rPh sb="148" eb="149">
      <t>モト</t>
    </rPh>
    <rPh sb="151" eb="153">
      <t>ケイエイ</t>
    </rPh>
    <rPh sb="154" eb="157">
      <t>コウリツカ</t>
    </rPh>
    <rPh sb="158" eb="161">
      <t>ケンゼンカ</t>
    </rPh>
    <rPh sb="162" eb="163">
      <t>ハカ</t>
    </rPh>
    <rPh sb="164" eb="166">
      <t>ヒツヨウ</t>
    </rPh>
    <phoneticPr fontId="4"/>
  </si>
  <si>
    <t>◆収益的収支比率および経費回収比率はともに80％前後で、汚水処理原価についても類似団体平均の近似値で推移しており、使用料収入（営業収益）と他会計繰入金（営業外収益）の増加により、収支は改善傾向にある。
　しかしながら、単年度収支は赤字状態が続いており、管渠整備等に要した企業債の償還額が収支圧迫の大きな要因となっている。
◆企業債償還額と営業収益の増加により、企業債残高対事業規模比率は減少傾向にあるが、類似団体平均値を上回っている状況が続いており、今後も管渠整備等に要する企業債借入が予定されることから、投資規模の適正化を図る必要がある。
◆更なる収支改善を図るためには、適正な使用料収入の確保と施設効率の改善が必要となるが、下水道使用料は全国的にみても高水準にあり、これ以上の負担を受益者に求めることは厳しい現状にある。
　そのため、類似団体よりも低い水準にある水洗化率の向上に努めるとともに、運営体制や今後の投資の在り方について見直す必要がある。</t>
    <rPh sb="46" eb="49">
      <t>キンジチ</t>
    </rPh>
    <rPh sb="120" eb="121">
      <t>ツヅ</t>
    </rPh>
    <rPh sb="274" eb="275">
      <t>サラ</t>
    </rPh>
    <rPh sb="277" eb="279">
      <t>シュウシ</t>
    </rPh>
    <rPh sb="279" eb="281">
      <t>カイゼン</t>
    </rPh>
    <rPh sb="282" eb="283">
      <t>ハカ</t>
    </rPh>
    <rPh sb="289" eb="291">
      <t>テキセイ</t>
    </rPh>
    <rPh sb="292" eb="295">
      <t>シヨウリョウ</t>
    </rPh>
    <rPh sb="295" eb="297">
      <t>シュウニュウ</t>
    </rPh>
    <rPh sb="298" eb="300">
      <t>カクホ</t>
    </rPh>
    <rPh sb="301" eb="303">
      <t>シセツ</t>
    </rPh>
    <rPh sb="303" eb="305">
      <t>コウリツ</t>
    </rPh>
    <rPh sb="306" eb="308">
      <t>カイゼン</t>
    </rPh>
    <rPh sb="309" eb="311">
      <t>ヒツヨウ</t>
    </rPh>
    <rPh sb="316" eb="319">
      <t>ゲスイドウ</t>
    </rPh>
    <rPh sb="319" eb="322">
      <t>シヨウリョウ</t>
    </rPh>
    <rPh sb="323" eb="326">
      <t>ゼンコクテキ</t>
    </rPh>
    <rPh sb="330" eb="333">
      <t>コウスイジュン</t>
    </rPh>
    <rPh sb="339" eb="341">
      <t>イジョウ</t>
    </rPh>
    <rPh sb="342" eb="344">
      <t>フタン</t>
    </rPh>
    <rPh sb="345" eb="348">
      <t>ジュエキシャ</t>
    </rPh>
    <rPh sb="349" eb="350">
      <t>モト</t>
    </rPh>
    <rPh sb="355" eb="356">
      <t>キビ</t>
    </rPh>
    <rPh sb="358" eb="360">
      <t>ゲンジョウ</t>
    </rPh>
    <rPh sb="371" eb="373">
      <t>ルイジ</t>
    </rPh>
    <rPh sb="373" eb="375">
      <t>ダンタイ</t>
    </rPh>
    <rPh sb="378" eb="379">
      <t>ヒク</t>
    </rPh>
    <rPh sb="380" eb="382">
      <t>スイジュン</t>
    </rPh>
    <rPh sb="385" eb="388">
      <t>スイセンカ</t>
    </rPh>
    <rPh sb="388" eb="389">
      <t>リツ</t>
    </rPh>
    <rPh sb="390" eb="392">
      <t>コウジョウ</t>
    </rPh>
    <rPh sb="393" eb="394">
      <t>ツト</t>
    </rPh>
    <rPh sb="401" eb="403">
      <t>ウンエイ</t>
    </rPh>
    <rPh sb="403" eb="405">
      <t>タイセイ</t>
    </rPh>
    <rPh sb="406" eb="408">
      <t>コンゴ</t>
    </rPh>
    <rPh sb="409" eb="411">
      <t>トウシ</t>
    </rPh>
    <rPh sb="412" eb="413">
      <t>ア</t>
    </rPh>
    <rPh sb="414" eb="415">
      <t>カタ</t>
    </rPh>
    <rPh sb="419" eb="421">
      <t>ミナオ</t>
    </rPh>
    <rPh sb="422" eb="424">
      <t>ヒツヨウ</t>
    </rPh>
    <phoneticPr fontId="4"/>
  </si>
  <si>
    <t>　管路施設は、供用開始から11年とまだ日が浅く、老朽化対策等は行っていないが、ストックマネジメント計画に基づき、平成35年度以降に順次対策を実施する予定である。
　なお、管渠改善率における平成26年度の更新投資は、老朽化に伴うものではなく東日本大震災に起因する管渠の布設替経費である。</t>
    <rPh sb="1" eb="3">
      <t>カンロ</t>
    </rPh>
    <rPh sb="3" eb="5">
      <t>シセツ</t>
    </rPh>
    <rPh sb="7" eb="9">
      <t>キョウヨウ</t>
    </rPh>
    <rPh sb="9" eb="11">
      <t>カイシ</t>
    </rPh>
    <rPh sb="15" eb="16">
      <t>ネン</t>
    </rPh>
    <rPh sb="19" eb="20">
      <t>ヒ</t>
    </rPh>
    <rPh sb="21" eb="22">
      <t>アサ</t>
    </rPh>
    <rPh sb="24" eb="27">
      <t>ロウキュウカ</t>
    </rPh>
    <rPh sb="27" eb="29">
      <t>タイサク</t>
    </rPh>
    <rPh sb="29" eb="30">
      <t>トウ</t>
    </rPh>
    <rPh sb="31" eb="32">
      <t>オコナ</t>
    </rPh>
    <rPh sb="49" eb="51">
      <t>ケイカク</t>
    </rPh>
    <rPh sb="52" eb="53">
      <t>モト</t>
    </rPh>
    <rPh sb="56" eb="58">
      <t>ヘイセイ</t>
    </rPh>
    <rPh sb="60" eb="61">
      <t>ネン</t>
    </rPh>
    <rPh sb="61" eb="62">
      <t>ド</t>
    </rPh>
    <rPh sb="62" eb="64">
      <t>イコウ</t>
    </rPh>
    <rPh sb="65" eb="67">
      <t>ジュンジ</t>
    </rPh>
    <rPh sb="67" eb="69">
      <t>タイサク</t>
    </rPh>
    <rPh sb="70" eb="72">
      <t>ジッシ</t>
    </rPh>
    <rPh sb="74" eb="76">
      <t>ヨテイ</t>
    </rPh>
    <rPh sb="85" eb="87">
      <t>カンキョ</t>
    </rPh>
    <rPh sb="87" eb="89">
      <t>カイゼン</t>
    </rPh>
    <rPh sb="89" eb="90">
      <t>リツ</t>
    </rPh>
    <rPh sb="94" eb="96">
      <t>ヘイセイ</t>
    </rPh>
    <rPh sb="98" eb="100">
      <t>ネンド</t>
    </rPh>
    <rPh sb="101" eb="103">
      <t>コウシン</t>
    </rPh>
    <rPh sb="103" eb="105">
      <t>トウシ</t>
    </rPh>
    <rPh sb="107" eb="110">
      <t>ロウキュウカ</t>
    </rPh>
    <rPh sb="111" eb="112">
      <t>トモナ</t>
    </rPh>
    <rPh sb="119" eb="120">
      <t>ヒガシ</t>
    </rPh>
    <rPh sb="120" eb="122">
      <t>ニホン</t>
    </rPh>
    <rPh sb="122" eb="125">
      <t>ダイシンサイ</t>
    </rPh>
    <rPh sb="126" eb="128">
      <t>キイン</t>
    </rPh>
    <rPh sb="130" eb="132">
      <t>カンキョ</t>
    </rPh>
    <rPh sb="133" eb="136">
      <t>フセツガ</t>
    </rPh>
    <rPh sb="136" eb="138">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</si>
</sst>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0.04</c:v>
                </c:pt>
                <c:pt idx="4">
                  <c:v>0</c:v>
                </c:pt>
              </c:numCache>
            </c:numRef>
          </c:val>
        </c:ser>
        <c:dLbls>
          <c:showLegendKey val="0"/>
          <c:showVal val="0"/>
          <c:showCatName val="0"/>
          <c:showSerName val="0"/>
          <c:showPercent val="0"/>
          <c:showBubbleSize val="0"/>
        </c:dLbls>
        <c:gapWidth val="150"/>
        <c:axId val="317441120"/>
        <c:axId val="3174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0.17</c:v>
                </c:pt>
                <c:pt idx="4">
                  <c:v>0.2</c:v>
                </c:pt>
              </c:numCache>
            </c:numRef>
          </c:val>
          <c:smooth val="0"/>
        </c:ser>
        <c:dLbls>
          <c:showLegendKey val="0"/>
          <c:showVal val="0"/>
          <c:showCatName val="0"/>
          <c:showSerName val="0"/>
          <c:showPercent val="0"/>
          <c:showBubbleSize val="0"/>
        </c:dLbls>
        <c:marker val="1"/>
        <c:smooth val="0"/>
        <c:axId val="317441120"/>
        <c:axId val="317437856"/>
      </c:lineChart>
      <c:dateAx>
        <c:axId val="317441120"/>
        <c:scaling>
          <c:orientation val="minMax"/>
        </c:scaling>
        <c:delete val="1"/>
        <c:axPos val="b"/>
        <c:numFmt formatCode="ge" sourceLinked="1"/>
        <c:majorTickMark val="none"/>
        <c:minorTickMark val="none"/>
        <c:tickLblPos val="none"/>
        <c:crossAx val="317437856"/>
        <c:crosses val="autoZero"/>
        <c:auto val="1"/>
        <c:lblOffset val="100"/>
        <c:baseTimeUnit val="years"/>
      </c:dateAx>
      <c:valAx>
        <c:axId val="3174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4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69163072"/>
        <c:axId val="56916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43.53</c:v>
                </c:pt>
                <c:pt idx="4">
                  <c:v>39.869999999999997</c:v>
                </c:pt>
              </c:numCache>
            </c:numRef>
          </c:val>
          <c:smooth val="0"/>
        </c:ser>
        <c:dLbls>
          <c:showLegendKey val="0"/>
          <c:showVal val="0"/>
          <c:showCatName val="0"/>
          <c:showSerName val="0"/>
          <c:showPercent val="0"/>
          <c:showBubbleSize val="0"/>
        </c:dLbls>
        <c:marker val="1"/>
        <c:smooth val="0"/>
        <c:axId val="569163072"/>
        <c:axId val="569164160"/>
      </c:lineChart>
      <c:dateAx>
        <c:axId val="569163072"/>
        <c:scaling>
          <c:orientation val="minMax"/>
        </c:scaling>
        <c:delete val="1"/>
        <c:axPos val="b"/>
        <c:numFmt formatCode="ge" sourceLinked="1"/>
        <c:majorTickMark val="none"/>
        <c:minorTickMark val="none"/>
        <c:tickLblPos val="none"/>
        <c:crossAx val="569164160"/>
        <c:crosses val="autoZero"/>
        <c:auto val="1"/>
        <c:lblOffset val="100"/>
        <c:baseTimeUnit val="years"/>
      </c:dateAx>
      <c:valAx>
        <c:axId val="56916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16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42.43</c:v>
                </c:pt>
                <c:pt idx="1">
                  <c:v>40.32</c:v>
                </c:pt>
                <c:pt idx="2">
                  <c:v>44.34</c:v>
                </c:pt>
                <c:pt idx="3">
                  <c:v>47.58</c:v>
                </c:pt>
                <c:pt idx="4">
                  <c:v>50.98</c:v>
                </c:pt>
              </c:numCache>
            </c:numRef>
          </c:val>
        </c:ser>
        <c:dLbls>
          <c:showLegendKey val="0"/>
          <c:showVal val="0"/>
          <c:showCatName val="0"/>
          <c:showSerName val="0"/>
          <c:showPercent val="0"/>
          <c:showBubbleSize val="0"/>
        </c:dLbls>
        <c:gapWidth val="150"/>
        <c:axId val="570468608"/>
        <c:axId val="57048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64.14</c:v>
                </c:pt>
                <c:pt idx="4">
                  <c:v>61.37</c:v>
                </c:pt>
              </c:numCache>
            </c:numRef>
          </c:val>
          <c:smooth val="0"/>
        </c:ser>
        <c:dLbls>
          <c:showLegendKey val="0"/>
          <c:showVal val="0"/>
          <c:showCatName val="0"/>
          <c:showSerName val="0"/>
          <c:showPercent val="0"/>
          <c:showBubbleSize val="0"/>
        </c:dLbls>
        <c:marker val="1"/>
        <c:smooth val="0"/>
        <c:axId val="570468608"/>
        <c:axId val="570480032"/>
      </c:lineChart>
      <c:dateAx>
        <c:axId val="570468608"/>
        <c:scaling>
          <c:orientation val="minMax"/>
        </c:scaling>
        <c:delete val="1"/>
        <c:axPos val="b"/>
        <c:numFmt formatCode="ge" sourceLinked="1"/>
        <c:majorTickMark val="none"/>
        <c:minorTickMark val="none"/>
        <c:tickLblPos val="none"/>
        <c:crossAx val="570480032"/>
        <c:crosses val="autoZero"/>
        <c:auto val="1"/>
        <c:lblOffset val="100"/>
        <c:baseTimeUnit val="years"/>
      </c:dateAx>
      <c:valAx>
        <c:axId val="5704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4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53.31</c:v>
                </c:pt>
                <c:pt idx="1">
                  <c:v>53.26</c:v>
                </c:pt>
                <c:pt idx="2">
                  <c:v>50.42</c:v>
                </c:pt>
                <c:pt idx="3">
                  <c:v>48.1</c:v>
                </c:pt>
                <c:pt idx="4">
                  <c:v>81.55</c:v>
                </c:pt>
              </c:numCache>
            </c:numRef>
          </c:val>
        </c:ser>
        <c:dLbls>
          <c:showLegendKey val="0"/>
          <c:showVal val="0"/>
          <c:showCatName val="0"/>
          <c:showSerName val="0"/>
          <c:showPercent val="0"/>
          <c:showBubbleSize val="0"/>
        </c:dLbls>
        <c:gapWidth val="150"/>
        <c:axId val="317438944"/>
        <c:axId val="31743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7438944"/>
        <c:axId val="317439488"/>
      </c:lineChart>
      <c:dateAx>
        <c:axId val="317438944"/>
        <c:scaling>
          <c:orientation val="minMax"/>
        </c:scaling>
        <c:delete val="1"/>
        <c:axPos val="b"/>
        <c:numFmt formatCode="ge" sourceLinked="1"/>
        <c:majorTickMark val="none"/>
        <c:minorTickMark val="none"/>
        <c:tickLblPos val="none"/>
        <c:crossAx val="317439488"/>
        <c:crosses val="autoZero"/>
        <c:auto val="1"/>
        <c:lblOffset val="100"/>
        <c:baseTimeUnit val="years"/>
      </c:dateAx>
      <c:valAx>
        <c:axId val="31743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4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7447648"/>
        <c:axId val="3174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7447648"/>
        <c:axId val="317440032"/>
      </c:lineChart>
      <c:dateAx>
        <c:axId val="317447648"/>
        <c:scaling>
          <c:orientation val="minMax"/>
        </c:scaling>
        <c:delete val="1"/>
        <c:axPos val="b"/>
        <c:numFmt formatCode="ge" sourceLinked="1"/>
        <c:majorTickMark val="none"/>
        <c:minorTickMark val="none"/>
        <c:tickLblPos val="none"/>
        <c:crossAx val="317440032"/>
        <c:crosses val="autoZero"/>
        <c:auto val="1"/>
        <c:lblOffset val="100"/>
        <c:baseTimeUnit val="years"/>
      </c:dateAx>
      <c:valAx>
        <c:axId val="3174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4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7442208"/>
        <c:axId val="31744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7442208"/>
        <c:axId val="317448736"/>
      </c:lineChart>
      <c:dateAx>
        <c:axId val="317442208"/>
        <c:scaling>
          <c:orientation val="minMax"/>
        </c:scaling>
        <c:delete val="1"/>
        <c:axPos val="b"/>
        <c:numFmt formatCode="ge" sourceLinked="1"/>
        <c:majorTickMark val="none"/>
        <c:minorTickMark val="none"/>
        <c:tickLblPos val="none"/>
        <c:crossAx val="317448736"/>
        <c:crosses val="autoZero"/>
        <c:auto val="1"/>
        <c:lblOffset val="100"/>
        <c:baseTimeUnit val="years"/>
      </c:dateAx>
      <c:valAx>
        <c:axId val="31744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4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9167968"/>
        <c:axId val="5691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9167968"/>
        <c:axId val="569159264"/>
      </c:lineChart>
      <c:dateAx>
        <c:axId val="569167968"/>
        <c:scaling>
          <c:orientation val="minMax"/>
        </c:scaling>
        <c:delete val="1"/>
        <c:axPos val="b"/>
        <c:numFmt formatCode="ge" sourceLinked="1"/>
        <c:majorTickMark val="none"/>
        <c:minorTickMark val="none"/>
        <c:tickLblPos val="none"/>
        <c:crossAx val="569159264"/>
        <c:crosses val="autoZero"/>
        <c:auto val="1"/>
        <c:lblOffset val="100"/>
        <c:baseTimeUnit val="years"/>
      </c:dateAx>
      <c:valAx>
        <c:axId val="5691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1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9154912"/>
        <c:axId val="5691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9154912"/>
        <c:axId val="569160352"/>
      </c:lineChart>
      <c:dateAx>
        <c:axId val="569154912"/>
        <c:scaling>
          <c:orientation val="minMax"/>
        </c:scaling>
        <c:delete val="1"/>
        <c:axPos val="b"/>
        <c:numFmt formatCode="ge" sourceLinked="1"/>
        <c:majorTickMark val="none"/>
        <c:minorTickMark val="none"/>
        <c:tickLblPos val="none"/>
        <c:crossAx val="569160352"/>
        <c:crosses val="autoZero"/>
        <c:auto val="1"/>
        <c:lblOffset val="100"/>
        <c:baseTimeUnit val="years"/>
      </c:dateAx>
      <c:valAx>
        <c:axId val="56916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1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5744.44</c:v>
                </c:pt>
                <c:pt idx="1">
                  <c:v>5206.8999999999996</c:v>
                </c:pt>
                <c:pt idx="2">
                  <c:v>4652.22</c:v>
                </c:pt>
                <c:pt idx="3">
                  <c:v>4276.1499999999996</c:v>
                </c:pt>
                <c:pt idx="4">
                  <c:v>3273.6</c:v>
                </c:pt>
              </c:numCache>
            </c:numRef>
          </c:val>
        </c:ser>
        <c:dLbls>
          <c:showLegendKey val="0"/>
          <c:showVal val="0"/>
          <c:showCatName val="0"/>
          <c:showSerName val="0"/>
          <c:showPercent val="0"/>
          <c:showBubbleSize val="0"/>
        </c:dLbls>
        <c:gapWidth val="150"/>
        <c:axId val="569165792"/>
        <c:axId val="5691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1696.96</c:v>
                </c:pt>
                <c:pt idx="4">
                  <c:v>1824.34</c:v>
                </c:pt>
              </c:numCache>
            </c:numRef>
          </c:val>
          <c:smooth val="0"/>
        </c:ser>
        <c:dLbls>
          <c:showLegendKey val="0"/>
          <c:showVal val="0"/>
          <c:showCatName val="0"/>
          <c:showSerName val="0"/>
          <c:showPercent val="0"/>
          <c:showBubbleSize val="0"/>
        </c:dLbls>
        <c:marker val="1"/>
        <c:smooth val="0"/>
        <c:axId val="569165792"/>
        <c:axId val="569160896"/>
      </c:lineChart>
      <c:dateAx>
        <c:axId val="569165792"/>
        <c:scaling>
          <c:orientation val="minMax"/>
        </c:scaling>
        <c:delete val="1"/>
        <c:axPos val="b"/>
        <c:numFmt formatCode="ge" sourceLinked="1"/>
        <c:majorTickMark val="none"/>
        <c:minorTickMark val="none"/>
        <c:tickLblPos val="none"/>
        <c:crossAx val="569160896"/>
        <c:crosses val="autoZero"/>
        <c:auto val="1"/>
        <c:lblOffset val="100"/>
        <c:baseTimeUnit val="years"/>
      </c:dateAx>
      <c:valAx>
        <c:axId val="56916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16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37.869999999999997</c:v>
                </c:pt>
                <c:pt idx="1">
                  <c:v>36.450000000000003</c:v>
                </c:pt>
                <c:pt idx="2">
                  <c:v>38.590000000000003</c:v>
                </c:pt>
                <c:pt idx="3">
                  <c:v>39.15</c:v>
                </c:pt>
                <c:pt idx="4">
                  <c:v>76.5</c:v>
                </c:pt>
              </c:numCache>
            </c:numRef>
          </c:val>
        </c:ser>
        <c:dLbls>
          <c:showLegendKey val="0"/>
          <c:showVal val="0"/>
          <c:showCatName val="0"/>
          <c:showSerName val="0"/>
          <c:showPercent val="0"/>
          <c:showBubbleSize val="0"/>
        </c:dLbls>
        <c:gapWidth val="150"/>
        <c:axId val="569166880"/>
        <c:axId val="56916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47.23</c:v>
                </c:pt>
                <c:pt idx="4">
                  <c:v>54.16</c:v>
                </c:pt>
              </c:numCache>
            </c:numRef>
          </c:val>
          <c:smooth val="0"/>
        </c:ser>
        <c:dLbls>
          <c:showLegendKey val="0"/>
          <c:showVal val="0"/>
          <c:showCatName val="0"/>
          <c:showSerName val="0"/>
          <c:showPercent val="0"/>
          <c:showBubbleSize val="0"/>
        </c:dLbls>
        <c:marker val="1"/>
        <c:smooth val="0"/>
        <c:axId val="569166880"/>
        <c:axId val="569167424"/>
      </c:lineChart>
      <c:dateAx>
        <c:axId val="569166880"/>
        <c:scaling>
          <c:orientation val="minMax"/>
        </c:scaling>
        <c:delete val="1"/>
        <c:axPos val="b"/>
        <c:numFmt formatCode="ge" sourceLinked="1"/>
        <c:majorTickMark val="none"/>
        <c:minorTickMark val="none"/>
        <c:tickLblPos val="none"/>
        <c:crossAx val="569167424"/>
        <c:crosses val="autoZero"/>
        <c:auto val="1"/>
        <c:lblOffset val="100"/>
        <c:baseTimeUnit val="years"/>
      </c:dateAx>
      <c:valAx>
        <c:axId val="5691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16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582.32000000000005</c:v>
                </c:pt>
                <c:pt idx="1">
                  <c:v>607.27</c:v>
                </c:pt>
                <c:pt idx="2">
                  <c:v>579.21</c:v>
                </c:pt>
                <c:pt idx="3">
                  <c:v>586.98</c:v>
                </c:pt>
                <c:pt idx="4">
                  <c:v>304.89</c:v>
                </c:pt>
              </c:numCache>
            </c:numRef>
          </c:val>
        </c:ser>
        <c:dLbls>
          <c:showLegendKey val="0"/>
          <c:showVal val="0"/>
          <c:showCatName val="0"/>
          <c:showSerName val="0"/>
          <c:showPercent val="0"/>
          <c:showBubbleSize val="0"/>
        </c:dLbls>
        <c:gapWidth val="150"/>
        <c:axId val="569158720"/>
        <c:axId val="5691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351.41</c:v>
                </c:pt>
                <c:pt idx="4">
                  <c:v>307.56</c:v>
                </c:pt>
              </c:numCache>
            </c:numRef>
          </c:val>
          <c:smooth val="0"/>
        </c:ser>
        <c:dLbls>
          <c:showLegendKey val="0"/>
          <c:showVal val="0"/>
          <c:showCatName val="0"/>
          <c:showSerName val="0"/>
          <c:showPercent val="0"/>
          <c:showBubbleSize val="0"/>
        </c:dLbls>
        <c:marker val="1"/>
        <c:smooth val="0"/>
        <c:axId val="569158720"/>
        <c:axId val="569156544"/>
      </c:lineChart>
      <c:dateAx>
        <c:axId val="569158720"/>
        <c:scaling>
          <c:orientation val="minMax"/>
        </c:scaling>
        <c:delete val="1"/>
        <c:axPos val="b"/>
        <c:numFmt formatCode="ge" sourceLinked="1"/>
        <c:majorTickMark val="none"/>
        <c:minorTickMark val="none"/>
        <c:tickLblPos val="none"/>
        <c:crossAx val="569156544"/>
        <c:crosses val="autoZero"/>
        <c:auto val="1"/>
        <c:lblOffset val="100"/>
        <c:baseTimeUnit val="years"/>
      </c:dateAx>
      <c:valAx>
        <c:axId val="5691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1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L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田村市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38890</v>
      </c>
      <c r="AM8" s="64"/>
      <c r="AN8" s="64"/>
      <c r="AO8" s="64"/>
      <c r="AP8" s="64"/>
      <c r="AQ8" s="64"/>
      <c r="AR8" s="64"/>
      <c r="AS8" s="64"/>
      <c r="AT8" s="63">
        <f>データ!S6</f>
        <v>458.33</v>
      </c>
      <c r="AU8" s="63"/>
      <c r="AV8" s="63"/>
      <c r="AW8" s="63"/>
      <c r="AX8" s="63"/>
      <c r="AY8" s="63"/>
      <c r="AZ8" s="63"/>
      <c r="BA8" s="63"/>
      <c r="BB8" s="63">
        <f>データ!T6</f>
        <v>84.85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31.25</v>
      </c>
      <c r="Q10" s="63"/>
      <c r="R10" s="63"/>
      <c r="S10" s="63"/>
      <c r="T10" s="63"/>
      <c r="U10" s="63"/>
      <c r="V10" s="63"/>
      <c r="W10" s="63">
        <f>データ!P6</f>
        <v>97.06</v>
      </c>
      <c r="X10" s="63"/>
      <c r="Y10" s="63"/>
      <c r="Z10" s="63"/>
      <c r="AA10" s="63"/>
      <c r="AB10" s="63"/>
      <c r="AC10" s="63"/>
      <c r="AD10" s="64">
        <f>データ!Q6</f>
        <v>4102</v>
      </c>
      <c r="AE10" s="64"/>
      <c r="AF10" s="64"/>
      <c r="AG10" s="64"/>
      <c r="AH10" s="64"/>
      <c r="AI10" s="64"/>
      <c r="AJ10" s="64"/>
      <c r="AK10" s="2"/>
      <c r="AL10" s="64">
        <f>データ!U6</f>
        <v>12090</v>
      </c>
      <c r="AM10" s="64"/>
      <c r="AN10" s="64"/>
      <c r="AO10" s="64"/>
      <c r="AP10" s="64"/>
      <c r="AQ10" s="64"/>
      <c r="AR10" s="64"/>
      <c r="AS10" s="64"/>
      <c r="AT10" s="63">
        <f>データ!V6</f>
        <v>5.08</v>
      </c>
      <c r="AU10" s="63"/>
      <c r="AV10" s="63"/>
      <c r="AW10" s="63"/>
      <c r="AX10" s="63"/>
      <c r="AY10" s="63"/>
      <c r="AZ10" s="63"/>
      <c r="BA10" s="63"/>
      <c r="BB10" s="63">
        <f>データ!W6</f>
        <v>2379.92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72117</v>
      </c>
      <c r="D6" s="31">
        <f t="shared" si="3"/>
        <v>47</v>
      </c>
      <c r="E6" s="31">
        <f t="shared" si="3"/>
        <v>17</v>
      </c>
      <c r="F6" s="31">
        <f t="shared" si="3"/>
        <v>1</v>
      </c>
      <c r="G6" s="31">
        <f t="shared" si="3"/>
        <v>0</v>
      </c>
      <c r="H6" s="31" t="str">
        <f t="shared" si="3"/>
        <v>福島県　田村市</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31.25</v>
      </c>
      <c r="P6" s="32">
        <f t="shared" si="3"/>
        <v>97.06</v>
      </c>
      <c r="Q6" s="32">
        <f t="shared" si="3"/>
        <v>4102</v>
      </c>
      <c r="R6" s="32">
        <f t="shared" si="3"/>
        <v>38890</v>
      </c>
      <c r="S6" s="32">
        <f t="shared" si="3"/>
        <v>458.33</v>
      </c>
      <c r="T6" s="32">
        <f t="shared" si="3"/>
        <v>84.85</v>
      </c>
      <c r="U6" s="32">
        <f t="shared" si="3"/>
        <v>12090</v>
      </c>
      <c r="V6" s="32">
        <f t="shared" si="3"/>
        <v>5.08</v>
      </c>
      <c r="W6" s="32">
        <f t="shared" si="3"/>
        <v>2379.92</v>
      </c>
      <c r="X6" s="33">
        <f>IF(X7="",NA(),X7)</f>
        <v>53.31</v>
      </c>
      <c r="Y6" s="33">
        <f t="shared" ref="Y6:AG6" si="4">IF(Y7="",NA(),Y7)</f>
        <v>53.26</v>
      </c>
      <c r="Z6" s="33">
        <f t="shared" si="4"/>
        <v>50.42</v>
      </c>
      <c r="AA6" s="33">
        <f t="shared" si="4"/>
        <v>48.1</v>
      </c>
      <c r="AB6" s="33">
        <f t="shared" si="4"/>
        <v>81.55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5744.44</v>
      </c>
      <c r="BF6" s="33">
        <f t="shared" ref="BF6:BN6" si="7">IF(BF7="",NA(),BF7)</f>
        <v>5206.8999999999996</v>
      </c>
      <c r="BG6" s="33">
        <f t="shared" si="7"/>
        <v>4652.22</v>
      </c>
      <c r="BH6" s="33">
        <f t="shared" si="7"/>
        <v>4276.1499999999996</v>
      </c>
      <c r="BI6" s="33">
        <f t="shared" si="7"/>
        <v>3273.6</v>
      </c>
      <c r="BJ6" s="33">
        <f t="shared" si="7"/>
        <v>1734.34</v>
      </c>
      <c r="BK6" s="33">
        <f t="shared" si="7"/>
        <v>1791.46</v>
      </c>
      <c r="BL6" s="33">
        <f t="shared" si="7"/>
        <v>1826.49</v>
      </c>
      <c r="BM6" s="33">
        <f t="shared" si="7"/>
        <v>1696.96</v>
      </c>
      <c r="BN6" s="33">
        <f t="shared" si="7"/>
        <v>1824.34</v>
      </c>
      <c r="BO6" s="32" t="str">
        <f>IF(BO7="","",IF(BO7="-","【-】","【"&amp;SUBSTITUTE(TEXT(BO7,"#,##0.00"),"-","△")&amp;"】"))</f>
        <v>【763.62】</v>
      </c>
      <c r="BP6" s="33">
        <f>IF(BP7="",NA(),BP7)</f>
        <v>37.869999999999997</v>
      </c>
      <c r="BQ6" s="33">
        <f t="shared" ref="BQ6:BY6" si="8">IF(BQ7="",NA(),BQ7)</f>
        <v>36.450000000000003</v>
      </c>
      <c r="BR6" s="33">
        <f t="shared" si="8"/>
        <v>38.590000000000003</v>
      </c>
      <c r="BS6" s="33">
        <f t="shared" si="8"/>
        <v>39.15</v>
      </c>
      <c r="BT6" s="33">
        <f t="shared" si="8"/>
        <v>76.5</v>
      </c>
      <c r="BU6" s="33">
        <f t="shared" si="8"/>
        <v>55.91</v>
      </c>
      <c r="BV6" s="33">
        <f t="shared" si="8"/>
        <v>51.28</v>
      </c>
      <c r="BW6" s="33">
        <f t="shared" si="8"/>
        <v>48</v>
      </c>
      <c r="BX6" s="33">
        <f t="shared" si="8"/>
        <v>47.23</v>
      </c>
      <c r="BY6" s="33">
        <f t="shared" si="8"/>
        <v>54.16</v>
      </c>
      <c r="BZ6" s="32" t="str">
        <f>IF(BZ7="","",IF(BZ7="-","【-】","【"&amp;SUBSTITUTE(TEXT(BZ7,"#,##0.00"),"-","△")&amp;"】"))</f>
        <v>【98.53】</v>
      </c>
      <c r="CA6" s="33">
        <f>IF(CA7="",NA(),CA7)</f>
        <v>582.32000000000005</v>
      </c>
      <c r="CB6" s="33">
        <f t="shared" ref="CB6:CJ6" si="9">IF(CB7="",NA(),CB7)</f>
        <v>607.27</v>
      </c>
      <c r="CC6" s="33">
        <f t="shared" si="9"/>
        <v>579.21</v>
      </c>
      <c r="CD6" s="33">
        <f t="shared" si="9"/>
        <v>586.98</v>
      </c>
      <c r="CE6" s="33">
        <f t="shared" si="9"/>
        <v>304.89</v>
      </c>
      <c r="CF6" s="33">
        <f t="shared" si="9"/>
        <v>284.98</v>
      </c>
      <c r="CG6" s="33">
        <f t="shared" si="9"/>
        <v>311.81</v>
      </c>
      <c r="CH6" s="33">
        <f t="shared" si="9"/>
        <v>334.37</v>
      </c>
      <c r="CI6" s="33">
        <f t="shared" si="9"/>
        <v>351.41</v>
      </c>
      <c r="CJ6" s="33">
        <f t="shared" si="9"/>
        <v>307.56</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41.48</v>
      </c>
      <c r="CR6" s="33">
        <f t="shared" si="10"/>
        <v>41.95</v>
      </c>
      <c r="CS6" s="33">
        <f t="shared" si="10"/>
        <v>40.71</v>
      </c>
      <c r="CT6" s="33">
        <f t="shared" si="10"/>
        <v>43.53</v>
      </c>
      <c r="CU6" s="33">
        <f t="shared" si="10"/>
        <v>39.869999999999997</v>
      </c>
      <c r="CV6" s="32" t="str">
        <f>IF(CV7="","",IF(CV7="-","【-】","【"&amp;SUBSTITUTE(TEXT(CV7,"#,##0.00"),"-","△")&amp;"】"))</f>
        <v>【60.01】</v>
      </c>
      <c r="CW6" s="33">
        <f>IF(CW7="",NA(),CW7)</f>
        <v>42.43</v>
      </c>
      <c r="CX6" s="33">
        <f t="shared" ref="CX6:DF6" si="11">IF(CX7="",NA(),CX7)</f>
        <v>40.32</v>
      </c>
      <c r="CY6" s="33">
        <f t="shared" si="11"/>
        <v>44.34</v>
      </c>
      <c r="CZ6" s="33">
        <f t="shared" si="11"/>
        <v>47.58</v>
      </c>
      <c r="DA6" s="33">
        <f t="shared" si="11"/>
        <v>50.98</v>
      </c>
      <c r="DB6" s="33">
        <f t="shared" si="11"/>
        <v>65.739999999999995</v>
      </c>
      <c r="DC6" s="33">
        <f t="shared" si="11"/>
        <v>64.459999999999994</v>
      </c>
      <c r="DD6" s="33">
        <f t="shared" si="11"/>
        <v>63.45</v>
      </c>
      <c r="DE6" s="33">
        <f t="shared" si="11"/>
        <v>64.14</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0.04</v>
      </c>
      <c r="EH6" s="32">
        <f t="shared" si="14"/>
        <v>0</v>
      </c>
      <c r="EI6" s="32">
        <f t="shared" si="14"/>
        <v>0</v>
      </c>
      <c r="EJ6" s="33">
        <f t="shared" si="14"/>
        <v>0.14000000000000001</v>
      </c>
      <c r="EK6" s="32">
        <f t="shared" si="14"/>
        <v>0</v>
      </c>
      <c r="EL6" s="33">
        <f t="shared" si="14"/>
        <v>0.17</v>
      </c>
      <c r="EM6" s="33">
        <f t="shared" si="14"/>
        <v>0.2</v>
      </c>
      <c r="EN6" s="32" t="str">
        <f>IF(EN7="","",IF(EN7="-","【-】","【"&amp;SUBSTITUTE(TEXT(EN7,"#,##0.00"),"-","△")&amp;"】"))</f>
        <v>【0.23】</v>
      </c>
    </row>
    <row r="7" spans="1:144" s="34" customFormat="1">
      <c r="A7" s="26"/>
      <c r="B7" s="35">
        <v>2015</v>
      </c>
      <c r="C7" s="35">
        <v>72117</v>
      </c>
      <c r="D7" s="35">
        <v>47</v>
      </c>
      <c r="E7" s="35">
        <v>17</v>
      </c>
      <c r="F7" s="35">
        <v>1</v>
      </c>
      <c r="G7" s="35">
        <v>0</v>
      </c>
      <c r="H7" s="35" t="s">
        <v>96</v>
      </c>
      <c r="I7" s="35" t="s">
        <v>97</v>
      </c>
      <c r="J7" s="35" t="s">
        <v>98</v>
      </c>
      <c r="K7" s="35" t="s">
        <v>99</v>
      </c>
      <c r="L7" s="35" t="s">
        <v>100</v>
      </c>
      <c r="M7" s="36" t="s">
        <v>101</v>
      </c>
      <c r="N7" s="36" t="s">
        <v>102</v>
      </c>
      <c r="O7" s="36">
        <v>31.25</v>
      </c>
      <c r="P7" s="36">
        <v>97.06</v>
      </c>
      <c r="Q7" s="36">
        <v>4102</v>
      </c>
      <c r="R7" s="36">
        <v>38890</v>
      </c>
      <c r="S7" s="36">
        <v>458.33</v>
      </c>
      <c r="T7" s="36">
        <v>84.85</v>
      </c>
      <c r="U7" s="36">
        <v>12090</v>
      </c>
      <c r="V7" s="36">
        <v>5.08</v>
      </c>
      <c r="W7" s="36">
        <v>2379.92</v>
      </c>
      <c r="X7" s="36">
        <v>53.31</v>
      </c>
      <c r="Y7" s="36">
        <v>53.26</v>
      </c>
      <c r="Z7" s="36">
        <v>50.42</v>
      </c>
      <c r="AA7" s="36">
        <v>48.1</v>
      </c>
      <c r="AB7" s="36">
        <v>81.55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5744.44</v>
      </c>
      <c r="BF7" s="36">
        <v>5206.8999999999996</v>
      </c>
      <c r="BG7" s="36">
        <v>4652.22</v>
      </c>
      <c r="BH7" s="36">
        <v>4276.1499999999996</v>
      </c>
      <c r="BI7" s="36">
        <v>3273.6</v>
      </c>
      <c r="BJ7" s="36">
        <v>1734.34</v>
      </c>
      <c r="BK7" s="36">
        <v>1791.46</v>
      </c>
      <c r="BL7" s="36">
        <v>1826.49</v>
      </c>
      <c r="BM7" s="36">
        <v>1696.96</v>
      </c>
      <c r="BN7" s="36">
        <v>1824.34</v>
      </c>
      <c r="BO7" s="36">
        <v>763.62</v>
      </c>
      <c r="BP7" s="36">
        <v>37.869999999999997</v>
      </c>
      <c r="BQ7" s="36">
        <v>36.450000000000003</v>
      </c>
      <c r="BR7" s="36">
        <v>38.590000000000003</v>
      </c>
      <c r="BS7" s="36">
        <v>39.15</v>
      </c>
      <c r="BT7" s="36">
        <v>76.5</v>
      </c>
      <c r="BU7" s="36">
        <v>55.91</v>
      </c>
      <c r="BV7" s="36">
        <v>51.28</v>
      </c>
      <c r="BW7" s="36">
        <v>48</v>
      </c>
      <c r="BX7" s="36">
        <v>47.23</v>
      </c>
      <c r="BY7" s="36">
        <v>54.16</v>
      </c>
      <c r="BZ7" s="36">
        <v>98.53</v>
      </c>
      <c r="CA7" s="36">
        <v>582.32000000000005</v>
      </c>
      <c r="CB7" s="36">
        <v>607.27</v>
      </c>
      <c r="CC7" s="36">
        <v>579.21</v>
      </c>
      <c r="CD7" s="36">
        <v>586.98</v>
      </c>
      <c r="CE7" s="36">
        <v>304.89</v>
      </c>
      <c r="CF7" s="36">
        <v>284.98</v>
      </c>
      <c r="CG7" s="36">
        <v>311.81</v>
      </c>
      <c r="CH7" s="36">
        <v>334.37</v>
      </c>
      <c r="CI7" s="36">
        <v>351.41</v>
      </c>
      <c r="CJ7" s="36">
        <v>307.56</v>
      </c>
      <c r="CK7" s="36">
        <v>139.69999999999999</v>
      </c>
      <c r="CL7" s="36" t="s">
        <v>101</v>
      </c>
      <c r="CM7" s="36" t="s">
        <v>101</v>
      </c>
      <c r="CN7" s="36" t="s">
        <v>101</v>
      </c>
      <c r="CO7" s="36" t="s">
        <v>101</v>
      </c>
      <c r="CP7" s="36" t="s">
        <v>101</v>
      </c>
      <c r="CQ7" s="36">
        <v>41.48</v>
      </c>
      <c r="CR7" s="36">
        <v>41.95</v>
      </c>
      <c r="CS7" s="36">
        <v>40.71</v>
      </c>
      <c r="CT7" s="36">
        <v>43.53</v>
      </c>
      <c r="CU7" s="36">
        <v>39.869999999999997</v>
      </c>
      <c r="CV7" s="36">
        <v>60.01</v>
      </c>
      <c r="CW7" s="36">
        <v>42.43</v>
      </c>
      <c r="CX7" s="36">
        <v>40.32</v>
      </c>
      <c r="CY7" s="36">
        <v>44.34</v>
      </c>
      <c r="CZ7" s="36">
        <v>47.58</v>
      </c>
      <c r="DA7" s="36">
        <v>50.98</v>
      </c>
      <c r="DB7" s="36">
        <v>65.739999999999995</v>
      </c>
      <c r="DC7" s="36">
        <v>64.459999999999994</v>
      </c>
      <c r="DD7" s="36">
        <v>63.45</v>
      </c>
      <c r="DE7" s="36">
        <v>64.14</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0.04</v>
      </c>
      <c r="EH7" s="36">
        <v>0</v>
      </c>
      <c r="EI7" s="36">
        <v>0</v>
      </c>
      <c r="EJ7" s="36">
        <v>0.14000000000000001</v>
      </c>
      <c r="EK7" s="36">
        <v>0</v>
      </c>
      <c r="EL7" s="36">
        <v>0.17</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白岩孝志</cp:lastModifiedBy>
  <cp:lastPrinted>2017-02-14T00:27:03Z</cp:lastPrinted>
  <dcterms:created xsi:type="dcterms:W3CDTF">2017-02-08T02:45:38Z</dcterms:created>
  <dcterms:modified xsi:type="dcterms:W3CDTF">2017-02-14T00:28:05Z</dcterms:modified>
  <cp:category/>
</cp:coreProperties>
</file>