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<sst xmlns="http://schemas.openxmlformats.org/spreadsheetml/2006/main" count="221" uniqueCount="111">
  <si>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</si>
  <si>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</si>
  <si>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</si>
  <si>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</si>
  <si>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</si>
  <si>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</si>
  <si>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</si>
  <si>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</si>
  <si>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</si>
  <si>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</si>
  <si>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</si>
  <si>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</si>
  <si>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</si>
  <si>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</si>
  <si>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</si>
  <si>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</si>
  <si>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</si>
  <si>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</si>
  <si>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</si>
  <si>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</si>
  <si>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</si>
  <si>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</si>
  <si>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</si>
  <si>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</si>
  <si>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</si>
  <si>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</si>
  <si>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</si>
  <si>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</si>
  <si>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</si>
  <si>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</si>
  <si>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</si>
  <si>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</si>
  <si>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</si>
  <si>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</si>
  <si>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</si>
  <si>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</si>
  <si>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</si>
  <si>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</si>
  <si>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</si>
  <si>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</si>
  <si>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</si>
  <si>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</si>
  <si>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</si>
  <si>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</si>
  <si>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</si>
  <si>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</si>
  <si>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</si>
  <si>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</si>
  <si>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</si>
  <si>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</si>
  <si>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</si>
  <si>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</si>
  <si>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</si>
  <si>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</si>
  <si>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</si>
  <si>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</si>
  <si>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</si>
  <si>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</si>
  <si>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</si>
  <si>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</si>
  <si>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</si>
  <si>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</si>
  <si>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</si>
  <si>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</si>
  <si>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</si>
  <si>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</si>
  <si>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</si>
  <si>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</si>
  <si>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</si>
  <si>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</si>
  <si>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</si>
  <si>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</si>
  <si>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</si>
  <si>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</si>
  <si>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</si>
  <si>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</si>
  <si>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</si>
  <si>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</si>
  <si>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</si>
  <si>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</si>
  <si>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</si>
  <si>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</si>
  <si>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</si>
  <si>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</si>
  <si>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</si>
  <si>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</si>
  <si>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</si>
  <si>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</si>
  <si>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</si>
  <si>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</si>
  <si>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</si>
  <si>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</si>
  <si>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</si>
  <si>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</si>
  <si>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</si>
  <si>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</si>
  <si>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西郷村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</si>
  <si>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</si>
  <si>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</si>
  <si>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</si>
  <si>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</si>
  <si>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</si>
  <si>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</si>
  <si>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</si>
  <si>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</si>
  <si>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</si>
  <si>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</si>
  <si>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</si>
  <si>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管渠改善率に関しては、類似団体平均値もほぼ同様の値だが、平成23年の東日本大震災に伴う突発的なものを除き例年ほぼ0％である。
　平成28年度より年々増加する修繕費等対策として、処理場の機能診断事業に着手し、設備や機器等の状況確認を行っている。今後、その結果を基に村内の農業集落排水処理施設の在り方について検討した最適整備構想を策定する。
　処理場等の大規模な修繕や改修には多額の費用がかかるため、ストックマネジメント計画を策定するとともに、機能強化事業にて老朽化する施設の修繕・改修等を計画的に行っていきたい。
</t>
    <rPh sb="1" eb="3">
      <t>カンキョ</t>
    </rPh>
    <rPh sb="3" eb="6">
      <t>カイゼンリツ</t>
    </rPh>
    <rPh sb="7" eb="8">
      <t>カン</t>
    </rPh>
    <rPh sb="12" eb="14">
      <t>ルイジ</t>
    </rPh>
    <rPh sb="14" eb="16">
      <t>ダンタイ</t>
    </rPh>
    <rPh sb="16" eb="19">
      <t>ヘイキンチ</t>
    </rPh>
    <rPh sb="22" eb="24">
      <t>ドウヨウ</t>
    </rPh>
    <rPh sb="25" eb="26">
      <t>アタイ</t>
    </rPh>
    <rPh sb="29" eb="31">
      <t>ヘイセイ</t>
    </rPh>
    <rPh sb="33" eb="34">
      <t>ネン</t>
    </rPh>
    <rPh sb="35" eb="36">
      <t>ヒガシ</t>
    </rPh>
    <rPh sb="36" eb="38">
      <t>ニホン</t>
    </rPh>
    <rPh sb="38" eb="41">
      <t>ダイシンサイ</t>
    </rPh>
    <rPh sb="42" eb="43">
      <t>トモナ</t>
    </rPh>
    <rPh sb="44" eb="47">
      <t>トッパツテキ</t>
    </rPh>
    <rPh sb="51" eb="52">
      <t>ノゾ</t>
    </rPh>
    <rPh sb="53" eb="55">
      <t>レイネン</t>
    </rPh>
    <rPh sb="209" eb="211">
      <t>ケイカク</t>
    </rPh>
    <rPh sb="212" eb="214">
      <t>サクテイ</t>
    </rPh>
    <phoneticPr fontId="4"/>
  </si>
  <si>
    <t>　類似団体と比較しても、経営状況は芳しくない。財源を確保し管渠の老朽化対策に着手するためにも、接続率・経費回収率を向上させ、経営改善を図る必要がある。</t>
    <rPh sb="1" eb="5">
      <t>ルイジダンタイ</t>
    </rPh>
    <rPh sb="6" eb="8">
      <t>ヒカク</t>
    </rPh>
    <rPh sb="12" eb="16">
      <t>ケイエイジョウキョウ</t>
    </rPh>
    <rPh sb="17" eb="18">
      <t>カンバ</t>
    </rPh>
    <rPh sb="23" eb="25">
      <t>ザイゲン</t>
    </rPh>
    <rPh sb="26" eb="28">
      <t>カクホ</t>
    </rPh>
    <rPh sb="29" eb="31">
      <t>カンキョ</t>
    </rPh>
    <rPh sb="32" eb="37">
      <t>ロウキュウカタイサク</t>
    </rPh>
    <rPh sb="38" eb="40">
      <t>チャクシュ</t>
    </rPh>
    <rPh sb="47" eb="50">
      <t>セツゾクリツ</t>
    </rPh>
    <rPh sb="51" eb="53">
      <t>ケイヒ</t>
    </rPh>
    <rPh sb="53" eb="56">
      <t>カイシュウリツ</t>
    </rPh>
    <rPh sb="57" eb="59">
      <t>コウジョウ</t>
    </rPh>
    <rPh sb="62" eb="64">
      <t>ケイエイ</t>
    </rPh>
    <rPh sb="64" eb="66">
      <t>カイゼン</t>
    </rPh>
    <rPh sb="67" eb="68">
      <t>ハカ</t>
    </rPh>
    <rPh sb="69" eb="71">
      <t>ヒツヨウ</t>
    </rPh>
    <phoneticPr fontId="4"/>
  </si>
  <si>
    <t>　収益的収支比率は、おおよそ70％程度で推移しているが下降気味である。
　経費回収率及び汚水処理原価も、全体的に類似団体平均値を下回っている。
　水洗化率も横ばいで伸び悩んでおり、やはり他団体よりも低い値である。
　現状を打開するためにも、地元住民への働きかけ等を再度積極的に行い水洗化率を向上させ、維持管理費用の見直し等も行い、経営改善を図る必要がある。</t>
    <rPh sb="1" eb="4">
      <t>シュウエキテキ</t>
    </rPh>
    <rPh sb="4" eb="6">
      <t>シュウシ</t>
    </rPh>
    <rPh sb="6" eb="8">
      <t>ヒリツ</t>
    </rPh>
    <rPh sb="17" eb="19">
      <t>テイド</t>
    </rPh>
    <rPh sb="20" eb="22">
      <t>スイイ</t>
    </rPh>
    <rPh sb="27" eb="31">
      <t>カコウギミ</t>
    </rPh>
    <rPh sb="140" eb="144">
      <t>スイセンカリツ</t>
    </rPh>
    <rPh sb="145" eb="147">
      <t>コウジョウ</t>
    </rPh>
    <rPh sb="150" eb="155">
      <t>イジカンリヒ</t>
    </rPh>
    <rPh sb="155" eb="156">
      <t>ヨウ</t>
    </rPh>
    <rPh sb="157" eb="159">
      <t>ミナオ</t>
    </rPh>
    <rPh sb="160" eb="161">
      <t>トウ</t>
    </rPh>
    <rPh sb="162" eb="163">
      <t>オコナ</t>
    </rPh>
    <rPh sb="165" eb="167">
      <t>ケイエイ</t>
    </rPh>
    <rPh sb="167" eb="169">
      <t>カイゼン</t>
    </rPh>
    <rPh sb="170" eb="171">
      <t>ハカ</t>
    </rPh>
    <rPh sb="172" eb="1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</si>
</sst>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6.98</c:v>
                </c:pt>
                <c:pt idx="1">
                  <c:v>0.02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95152384"/>
        <c:axId val="9791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5152384"/>
        <c:axId val="97915264"/>
      </c:lineChart>
      <c:dateAx>
        <c:axId val="95152384"/>
        <c:scaling>
          <c:orientation val="minMax"/>
        </c:scaling>
        <c:delete val="1"/>
        <c:axPos val="b"/>
        <c:numFmt formatCode="ge" sourceLinked="1"/>
        <c:majorTickMark val="none"/>
        <c:minorTickMark val="none"/>
        <c:tickLblPos val="none"/>
        <c:crossAx val="97915264"/>
        <c:crosses val="autoZero"/>
        <c:auto val="1"/>
        <c:lblOffset val="100"/>
        <c:baseTimeUnit val="years"/>
      </c:dateAx>
      <c:valAx>
        <c:axId val="9791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5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93.16</c:v>
                </c:pt>
                <c:pt idx="1">
                  <c:v>140.78</c:v>
                </c:pt>
                <c:pt idx="2">
                  <c:v>64.819999999999993</c:v>
                </c:pt>
                <c:pt idx="3">
                  <c:v>50.92</c:v>
                </c:pt>
                <c:pt idx="4">
                  <c:v>49.16</c:v>
                </c:pt>
              </c:numCache>
            </c:numRef>
          </c:val>
        </c:ser>
        <c:dLbls>
          <c:showLegendKey val="0"/>
          <c:showVal val="0"/>
          <c:showCatName val="0"/>
          <c:showSerName val="0"/>
          <c:showPercent val="0"/>
          <c:showBubbleSize val="0"/>
        </c:dLbls>
        <c:gapWidth val="150"/>
        <c:axId val="99416704"/>
        <c:axId val="1005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9416704"/>
        <c:axId val="100500224"/>
      </c:lineChart>
      <c:dateAx>
        <c:axId val="99416704"/>
        <c:scaling>
          <c:orientation val="minMax"/>
        </c:scaling>
        <c:delete val="1"/>
        <c:axPos val="b"/>
        <c:numFmt formatCode="ge" sourceLinked="1"/>
        <c:majorTickMark val="none"/>
        <c:minorTickMark val="none"/>
        <c:tickLblPos val="none"/>
        <c:crossAx val="100500224"/>
        <c:crosses val="autoZero"/>
        <c:auto val="1"/>
        <c:lblOffset val="100"/>
        <c:baseTimeUnit val="years"/>
      </c:dateAx>
      <c:valAx>
        <c:axId val="1005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1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63.29</c:v>
                </c:pt>
                <c:pt idx="1">
                  <c:v>70.989999999999995</c:v>
                </c:pt>
                <c:pt idx="2">
                  <c:v>71.83</c:v>
                </c:pt>
                <c:pt idx="3">
                  <c:v>70.87</c:v>
                </c:pt>
                <c:pt idx="4">
                  <c:v>71.709999999999994</c:v>
                </c:pt>
              </c:numCache>
            </c:numRef>
          </c:val>
        </c:ser>
        <c:dLbls>
          <c:showLegendKey val="0"/>
          <c:showVal val="0"/>
          <c:showCatName val="0"/>
          <c:showSerName val="0"/>
          <c:showPercent val="0"/>
          <c:showBubbleSize val="0"/>
        </c:dLbls>
        <c:gapWidth val="150"/>
        <c:axId val="100542720"/>
        <c:axId val="10054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00542720"/>
        <c:axId val="100548992"/>
      </c:lineChart>
      <c:dateAx>
        <c:axId val="100542720"/>
        <c:scaling>
          <c:orientation val="minMax"/>
        </c:scaling>
        <c:delete val="1"/>
        <c:axPos val="b"/>
        <c:numFmt formatCode="ge" sourceLinked="1"/>
        <c:majorTickMark val="none"/>
        <c:minorTickMark val="none"/>
        <c:tickLblPos val="none"/>
        <c:crossAx val="100548992"/>
        <c:crosses val="autoZero"/>
        <c:auto val="1"/>
        <c:lblOffset val="100"/>
        <c:baseTimeUnit val="years"/>
      </c:dateAx>
      <c:valAx>
        <c:axId val="10054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75.930000000000007</c:v>
                </c:pt>
                <c:pt idx="1">
                  <c:v>77.959999999999994</c:v>
                </c:pt>
                <c:pt idx="2">
                  <c:v>71.64</c:v>
                </c:pt>
                <c:pt idx="3">
                  <c:v>70.040000000000006</c:v>
                </c:pt>
                <c:pt idx="4">
                  <c:v>85.83</c:v>
                </c:pt>
              </c:numCache>
            </c:numRef>
          </c:val>
        </c:ser>
        <c:dLbls>
          <c:showLegendKey val="0"/>
          <c:showVal val="0"/>
          <c:showCatName val="0"/>
          <c:showSerName val="0"/>
          <c:showPercent val="0"/>
          <c:showBubbleSize val="0"/>
        </c:dLbls>
        <c:gapWidth val="150"/>
        <c:axId val="97945472"/>
        <c:axId val="9795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45472"/>
        <c:axId val="97955840"/>
      </c:lineChart>
      <c:dateAx>
        <c:axId val="97945472"/>
        <c:scaling>
          <c:orientation val="minMax"/>
        </c:scaling>
        <c:delete val="1"/>
        <c:axPos val="b"/>
        <c:numFmt formatCode="ge" sourceLinked="1"/>
        <c:majorTickMark val="none"/>
        <c:minorTickMark val="none"/>
        <c:tickLblPos val="none"/>
        <c:crossAx val="97955840"/>
        <c:crosses val="autoZero"/>
        <c:auto val="1"/>
        <c:lblOffset val="100"/>
        <c:baseTimeUnit val="years"/>
      </c:dateAx>
      <c:valAx>
        <c:axId val="9795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4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90144"/>
        <c:axId val="9799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90144"/>
        <c:axId val="97992064"/>
      </c:lineChart>
      <c:dateAx>
        <c:axId val="97990144"/>
        <c:scaling>
          <c:orientation val="minMax"/>
        </c:scaling>
        <c:delete val="1"/>
        <c:axPos val="b"/>
        <c:numFmt formatCode="ge" sourceLinked="1"/>
        <c:majorTickMark val="none"/>
        <c:minorTickMark val="none"/>
        <c:tickLblPos val="none"/>
        <c:crossAx val="97992064"/>
        <c:crosses val="autoZero"/>
        <c:auto val="1"/>
        <c:lblOffset val="100"/>
        <c:baseTimeUnit val="years"/>
      </c:dateAx>
      <c:valAx>
        <c:axId val="979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112640"/>
        <c:axId val="981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112640"/>
        <c:axId val="98114560"/>
      </c:lineChart>
      <c:dateAx>
        <c:axId val="98112640"/>
        <c:scaling>
          <c:orientation val="minMax"/>
        </c:scaling>
        <c:delete val="1"/>
        <c:axPos val="b"/>
        <c:numFmt formatCode="ge" sourceLinked="1"/>
        <c:majorTickMark val="none"/>
        <c:minorTickMark val="none"/>
        <c:tickLblPos val="none"/>
        <c:crossAx val="98114560"/>
        <c:crosses val="autoZero"/>
        <c:auto val="1"/>
        <c:lblOffset val="100"/>
        <c:baseTimeUnit val="years"/>
      </c:dateAx>
      <c:valAx>
        <c:axId val="981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135040"/>
        <c:axId val="9814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135040"/>
        <c:axId val="98145408"/>
      </c:lineChart>
      <c:dateAx>
        <c:axId val="98135040"/>
        <c:scaling>
          <c:orientation val="minMax"/>
        </c:scaling>
        <c:delete val="1"/>
        <c:axPos val="b"/>
        <c:numFmt formatCode="ge" sourceLinked="1"/>
        <c:majorTickMark val="none"/>
        <c:minorTickMark val="none"/>
        <c:tickLblPos val="none"/>
        <c:crossAx val="98145408"/>
        <c:crosses val="autoZero"/>
        <c:auto val="1"/>
        <c:lblOffset val="100"/>
        <c:baseTimeUnit val="years"/>
      </c:dateAx>
      <c:valAx>
        <c:axId val="9814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3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228288"/>
        <c:axId val="9923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228288"/>
        <c:axId val="99238656"/>
      </c:lineChart>
      <c:dateAx>
        <c:axId val="99228288"/>
        <c:scaling>
          <c:orientation val="minMax"/>
        </c:scaling>
        <c:delete val="1"/>
        <c:axPos val="b"/>
        <c:numFmt formatCode="ge" sourceLinked="1"/>
        <c:majorTickMark val="none"/>
        <c:minorTickMark val="none"/>
        <c:tickLblPos val="none"/>
        <c:crossAx val="99238656"/>
        <c:crosses val="autoZero"/>
        <c:auto val="1"/>
        <c:lblOffset val="100"/>
        <c:baseTimeUnit val="years"/>
      </c:dateAx>
      <c:valAx>
        <c:axId val="9923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1324.28</c:v>
                </c:pt>
                <c:pt idx="1">
                  <c:v>1057.78</c:v>
                </c:pt>
                <c:pt idx="2">
                  <c:v>1120.22</c:v>
                </c:pt>
                <c:pt idx="3">
                  <c:v>1217.58</c:v>
                </c:pt>
                <c:pt idx="4">
                  <c:v>4631.34</c:v>
                </c:pt>
              </c:numCache>
            </c:numRef>
          </c:val>
        </c:ser>
        <c:dLbls>
          <c:showLegendKey val="0"/>
          <c:showVal val="0"/>
          <c:showCatName val="0"/>
          <c:showSerName val="0"/>
          <c:showPercent val="0"/>
          <c:showBubbleSize val="0"/>
        </c:dLbls>
        <c:gapWidth val="150"/>
        <c:axId val="99256576"/>
        <c:axId val="992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9256576"/>
        <c:axId val="99279232"/>
      </c:lineChart>
      <c:dateAx>
        <c:axId val="99256576"/>
        <c:scaling>
          <c:orientation val="minMax"/>
        </c:scaling>
        <c:delete val="1"/>
        <c:axPos val="b"/>
        <c:numFmt formatCode="ge" sourceLinked="1"/>
        <c:majorTickMark val="none"/>
        <c:minorTickMark val="none"/>
        <c:tickLblPos val="none"/>
        <c:crossAx val="99279232"/>
        <c:crosses val="autoZero"/>
        <c:auto val="1"/>
        <c:lblOffset val="100"/>
        <c:baseTimeUnit val="years"/>
      </c:dateAx>
      <c:valAx>
        <c:axId val="992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5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37.07</c:v>
                </c:pt>
                <c:pt idx="1">
                  <c:v>40.92</c:v>
                </c:pt>
                <c:pt idx="2">
                  <c:v>35.42</c:v>
                </c:pt>
                <c:pt idx="3">
                  <c:v>32.36</c:v>
                </c:pt>
                <c:pt idx="4">
                  <c:v>36.369999999999997</c:v>
                </c:pt>
              </c:numCache>
            </c:numRef>
          </c:val>
        </c:ser>
        <c:dLbls>
          <c:showLegendKey val="0"/>
          <c:showVal val="0"/>
          <c:showCatName val="0"/>
          <c:showSerName val="0"/>
          <c:showPercent val="0"/>
          <c:showBubbleSize val="0"/>
        </c:dLbls>
        <c:gapWidth val="150"/>
        <c:axId val="99373440"/>
        <c:axId val="9937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9373440"/>
        <c:axId val="99375360"/>
      </c:lineChart>
      <c:dateAx>
        <c:axId val="99373440"/>
        <c:scaling>
          <c:orientation val="minMax"/>
        </c:scaling>
        <c:delete val="1"/>
        <c:axPos val="b"/>
        <c:numFmt formatCode="ge" sourceLinked="1"/>
        <c:majorTickMark val="none"/>
        <c:minorTickMark val="none"/>
        <c:tickLblPos val="none"/>
        <c:crossAx val="99375360"/>
        <c:crosses val="autoZero"/>
        <c:auto val="1"/>
        <c:lblOffset val="100"/>
        <c:baseTimeUnit val="years"/>
      </c:dateAx>
      <c:valAx>
        <c:axId val="9937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353.74</c:v>
                </c:pt>
                <c:pt idx="1">
                  <c:v>346.49</c:v>
                </c:pt>
                <c:pt idx="2">
                  <c:v>397.61</c:v>
                </c:pt>
                <c:pt idx="3">
                  <c:v>448.38</c:v>
                </c:pt>
                <c:pt idx="4">
                  <c:v>399.6</c:v>
                </c:pt>
              </c:numCache>
            </c:numRef>
          </c:val>
        </c:ser>
        <c:dLbls>
          <c:showLegendKey val="0"/>
          <c:showVal val="0"/>
          <c:showCatName val="0"/>
          <c:showSerName val="0"/>
          <c:showPercent val="0"/>
          <c:showBubbleSize val="0"/>
        </c:dLbls>
        <c:gapWidth val="150"/>
        <c:axId val="99404800"/>
        <c:axId val="9940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9404800"/>
        <c:axId val="99406976"/>
      </c:lineChart>
      <c:dateAx>
        <c:axId val="99404800"/>
        <c:scaling>
          <c:orientation val="minMax"/>
        </c:scaling>
        <c:delete val="1"/>
        <c:axPos val="b"/>
        <c:numFmt formatCode="ge" sourceLinked="1"/>
        <c:majorTickMark val="none"/>
        <c:minorTickMark val="none"/>
        <c:tickLblPos val="none"/>
        <c:crossAx val="99406976"/>
        <c:crosses val="autoZero"/>
        <c:auto val="1"/>
        <c:lblOffset val="100"/>
        <c:baseTimeUnit val="years"/>
      </c:dateAx>
      <c:valAx>
        <c:axId val="994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0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西郷村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20086</v>
      </c>
      <c r="AM8" s="47"/>
      <c r="AN8" s="47"/>
      <c r="AO8" s="47"/>
      <c r="AP8" s="47"/>
      <c r="AQ8" s="47"/>
      <c r="AR8" s="47"/>
      <c r="AS8" s="47"/>
      <c r="AT8" s="43">
        <f>データ!S6</f>
        <v>192.06</v>
      </c>
      <c r="AU8" s="43"/>
      <c r="AV8" s="43"/>
      <c r="AW8" s="43"/>
      <c r="AX8" s="43"/>
      <c r="AY8" s="43"/>
      <c r="AZ8" s="43"/>
      <c r="BA8" s="43"/>
      <c r="BB8" s="43">
        <f>データ!T6</f>
        <v>104.58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16.09</v>
      </c>
      <c r="Q10" s="43"/>
      <c r="R10" s="43"/>
      <c r="S10" s="43"/>
      <c r="T10" s="43"/>
      <c r="U10" s="43"/>
      <c r="V10" s="43"/>
      <c r="W10" s="43">
        <f>データ!P6</f>
        <v>90.09</v>
      </c>
      <c r="X10" s="43"/>
      <c r="Y10" s="43"/>
      <c r="Z10" s="43"/>
      <c r="AA10" s="43"/>
      <c r="AB10" s="43"/>
      <c r="AC10" s="43"/>
      <c r="AD10" s="47">
        <f>データ!Q6</f>
        <v>2700</v>
      </c>
      <c r="AE10" s="47"/>
      <c r="AF10" s="47"/>
      <c r="AG10" s="47"/>
      <c r="AH10" s="47"/>
      <c r="AI10" s="47"/>
      <c r="AJ10" s="47"/>
      <c r="AK10" s="2"/>
      <c r="AL10" s="47">
        <f>データ!U6</f>
        <v>3217</v>
      </c>
      <c r="AM10" s="47"/>
      <c r="AN10" s="47"/>
      <c r="AO10" s="47"/>
      <c r="AP10" s="47"/>
      <c r="AQ10" s="47"/>
      <c r="AR10" s="47"/>
      <c r="AS10" s="47"/>
      <c r="AT10" s="43">
        <f>データ!V6</f>
        <v>5.22</v>
      </c>
      <c r="AU10" s="43"/>
      <c r="AV10" s="43"/>
      <c r="AW10" s="43"/>
      <c r="AX10" s="43"/>
      <c r="AY10" s="43"/>
      <c r="AZ10" s="43"/>
      <c r="BA10" s="43"/>
      <c r="BB10" s="43">
        <f>データ!W6</f>
        <v>616.28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74616</v>
      </c>
      <c r="D6" s="31">
        <f t="shared" si="3"/>
        <v>47</v>
      </c>
      <c r="E6" s="31">
        <f t="shared" si="3"/>
        <v>17</v>
      </c>
      <c r="F6" s="31">
        <f t="shared" si="3"/>
        <v>5</v>
      </c>
      <c r="G6" s="31">
        <f t="shared" si="3"/>
        <v>0</v>
      </c>
      <c r="H6" s="31" t="str">
        <f t="shared" si="3"/>
        <v>福島県　西郷村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16.09</v>
      </c>
      <c r="P6" s="32">
        <f t="shared" si="3"/>
        <v>90.09</v>
      </c>
      <c r="Q6" s="32">
        <f t="shared" si="3"/>
        <v>2700</v>
      </c>
      <c r="R6" s="32">
        <f t="shared" si="3"/>
        <v>20086</v>
      </c>
      <c r="S6" s="32">
        <f t="shared" si="3"/>
        <v>192.06</v>
      </c>
      <c r="T6" s="32">
        <f t="shared" si="3"/>
        <v>104.58</v>
      </c>
      <c r="U6" s="32">
        <f t="shared" si="3"/>
        <v>3217</v>
      </c>
      <c r="V6" s="32">
        <f t="shared" si="3"/>
        <v>5.22</v>
      </c>
      <c r="W6" s="32">
        <f t="shared" si="3"/>
        <v>616.28</v>
      </c>
      <c r="X6" s="33">
        <f>IF(X7="",NA(),X7)</f>
        <v>75.930000000000007</v>
      </c>
      <c r="Y6" s="33">
        <f t="shared" ref="Y6:AG6" si="4">IF(Y7="",NA(),Y7)</f>
        <v>77.959999999999994</v>
      </c>
      <c r="Z6" s="33">
        <f t="shared" si="4"/>
        <v>71.64</v>
      </c>
      <c r="AA6" s="33">
        <f t="shared" si="4"/>
        <v>70.040000000000006</v>
      </c>
      <c r="AB6" s="33">
        <f t="shared" si="4"/>
        <v>85.83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1324.28</v>
      </c>
      <c r="BF6" s="33">
        <f t="shared" ref="BF6:BN6" si="7">IF(BF7="",NA(),BF7)</f>
        <v>1057.78</v>
      </c>
      <c r="BG6" s="33">
        <f t="shared" si="7"/>
        <v>1120.22</v>
      </c>
      <c r="BH6" s="33">
        <f t="shared" si="7"/>
        <v>1217.58</v>
      </c>
      <c r="BI6" s="33">
        <f t="shared" si="7"/>
        <v>4631.34</v>
      </c>
      <c r="BJ6" s="33">
        <f t="shared" si="7"/>
        <v>1224.75</v>
      </c>
      <c r="BK6" s="33">
        <f t="shared" si="7"/>
        <v>1197.82</v>
      </c>
      <c r="BL6" s="33">
        <f t="shared" si="7"/>
        <v>1126.77</v>
      </c>
      <c r="BM6" s="33">
        <f t="shared" si="7"/>
        <v>1044.8</v>
      </c>
      <c r="BN6" s="33">
        <f t="shared" si="7"/>
        <v>1081.8</v>
      </c>
      <c r="BO6" s="32" t="str">
        <f>IF(BO7="","",IF(BO7="-","【-】","【"&amp;SUBSTITUTE(TEXT(BO7,"#,##0.00"),"-","△")&amp;"】"))</f>
        <v>【1,015.77】</v>
      </c>
      <c r="BP6" s="33">
        <f>IF(BP7="",NA(),BP7)</f>
        <v>37.07</v>
      </c>
      <c r="BQ6" s="33">
        <f t="shared" ref="BQ6:BY6" si="8">IF(BQ7="",NA(),BQ7)</f>
        <v>40.92</v>
      </c>
      <c r="BR6" s="33">
        <f t="shared" si="8"/>
        <v>35.42</v>
      </c>
      <c r="BS6" s="33">
        <f t="shared" si="8"/>
        <v>32.36</v>
      </c>
      <c r="BT6" s="33">
        <f t="shared" si="8"/>
        <v>36.369999999999997</v>
      </c>
      <c r="BU6" s="33">
        <f t="shared" si="8"/>
        <v>42.13</v>
      </c>
      <c r="BV6" s="33">
        <f t="shared" si="8"/>
        <v>51.03</v>
      </c>
      <c r="BW6" s="33">
        <f t="shared" si="8"/>
        <v>50.9</v>
      </c>
      <c r="BX6" s="33">
        <f t="shared" si="8"/>
        <v>50.82</v>
      </c>
      <c r="BY6" s="33">
        <f t="shared" si="8"/>
        <v>52.19</v>
      </c>
      <c r="BZ6" s="32" t="str">
        <f>IF(BZ7="","",IF(BZ7="-","【-】","【"&amp;SUBSTITUTE(TEXT(BZ7,"#,##0.00"),"-","△")&amp;"】"))</f>
        <v>【52.78】</v>
      </c>
      <c r="CA6" s="33">
        <f>IF(CA7="",NA(),CA7)</f>
        <v>353.74</v>
      </c>
      <c r="CB6" s="33">
        <f t="shared" ref="CB6:CJ6" si="9">IF(CB7="",NA(),CB7)</f>
        <v>346.49</v>
      </c>
      <c r="CC6" s="33">
        <f t="shared" si="9"/>
        <v>397.61</v>
      </c>
      <c r="CD6" s="33">
        <f t="shared" si="9"/>
        <v>448.38</v>
      </c>
      <c r="CE6" s="33">
        <f t="shared" si="9"/>
        <v>399.6</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93.16</v>
      </c>
      <c r="CM6" s="33">
        <f t="shared" ref="CM6:CU6" si="10">IF(CM7="",NA(),CM7)</f>
        <v>140.78</v>
      </c>
      <c r="CN6" s="33">
        <f t="shared" si="10"/>
        <v>64.819999999999993</v>
      </c>
      <c r="CO6" s="33">
        <f t="shared" si="10"/>
        <v>50.92</v>
      </c>
      <c r="CP6" s="33">
        <f t="shared" si="10"/>
        <v>49.16</v>
      </c>
      <c r="CQ6" s="33">
        <f t="shared" si="10"/>
        <v>46.85</v>
      </c>
      <c r="CR6" s="33">
        <f t="shared" si="10"/>
        <v>54.74</v>
      </c>
      <c r="CS6" s="33">
        <f t="shared" si="10"/>
        <v>53.78</v>
      </c>
      <c r="CT6" s="33">
        <f t="shared" si="10"/>
        <v>53.24</v>
      </c>
      <c r="CU6" s="33">
        <f t="shared" si="10"/>
        <v>52.31</v>
      </c>
      <c r="CV6" s="32" t="str">
        <f>IF(CV7="","",IF(CV7="-","【-】","【"&amp;SUBSTITUTE(TEXT(CV7,"#,##0.00"),"-","△")&amp;"】"))</f>
        <v>【52.74】</v>
      </c>
      <c r="CW6" s="33">
        <f>IF(CW7="",NA(),CW7)</f>
        <v>63.29</v>
      </c>
      <c r="CX6" s="33">
        <f t="shared" ref="CX6:DF6" si="11">IF(CX7="",NA(),CX7)</f>
        <v>70.989999999999995</v>
      </c>
      <c r="CY6" s="33">
        <f t="shared" si="11"/>
        <v>71.83</v>
      </c>
      <c r="CZ6" s="33">
        <f t="shared" si="11"/>
        <v>70.87</v>
      </c>
      <c r="DA6" s="33">
        <f t="shared" si="11"/>
        <v>71.709999999999994</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6.98</v>
      </c>
      <c r="EE6" s="33">
        <f t="shared" ref="EE6:EM6" si="14">IF(EE7="",NA(),EE7)</f>
        <v>0.02</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74616</v>
      </c>
      <c r="D7" s="35">
        <v>47</v>
      </c>
      <c r="E7" s="35">
        <v>17</v>
      </c>
      <c r="F7" s="35">
        <v>5</v>
      </c>
      <c r="G7" s="35">
        <v>0</v>
      </c>
      <c r="H7" s="35" t="s">
        <v>96</v>
      </c>
      <c r="I7" s="35" t="s">
        <v>97</v>
      </c>
      <c r="J7" s="35" t="s">
        <v>98</v>
      </c>
      <c r="K7" s="35" t="s">
        <v>99</v>
      </c>
      <c r="L7" s="35" t="s">
        <v>100</v>
      </c>
      <c r="M7" s="36" t="s">
        <v>101</v>
      </c>
      <c r="N7" s="36" t="s">
        <v>102</v>
      </c>
      <c r="O7" s="36">
        <v>16.09</v>
      </c>
      <c r="P7" s="36">
        <v>90.09</v>
      </c>
      <c r="Q7" s="36">
        <v>2700</v>
      </c>
      <c r="R7" s="36">
        <v>20086</v>
      </c>
      <c r="S7" s="36">
        <v>192.06</v>
      </c>
      <c r="T7" s="36">
        <v>104.58</v>
      </c>
      <c r="U7" s="36">
        <v>3217</v>
      </c>
      <c r="V7" s="36">
        <v>5.22</v>
      </c>
      <c r="W7" s="36">
        <v>616.28</v>
      </c>
      <c r="X7" s="36">
        <v>75.930000000000007</v>
      </c>
      <c r="Y7" s="36">
        <v>77.959999999999994</v>
      </c>
      <c r="Z7" s="36">
        <v>71.64</v>
      </c>
      <c r="AA7" s="36">
        <v>70.040000000000006</v>
      </c>
      <c r="AB7" s="36">
        <v>85.83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1324.28</v>
      </c>
      <c r="BF7" s="36">
        <v>1057.78</v>
      </c>
      <c r="BG7" s="36">
        <v>1120.22</v>
      </c>
      <c r="BH7" s="36">
        <v>1217.58</v>
      </c>
      <c r="BI7" s="36">
        <v>4631.34</v>
      </c>
      <c r="BJ7" s="36">
        <v>1224.75</v>
      </c>
      <c r="BK7" s="36">
        <v>1197.82</v>
      </c>
      <c r="BL7" s="36">
        <v>1126.77</v>
      </c>
      <c r="BM7" s="36">
        <v>1044.8</v>
      </c>
      <c r="BN7" s="36">
        <v>1081.8</v>
      </c>
      <c r="BO7" s="36">
        <v>1015.77</v>
      </c>
      <c r="BP7" s="36">
        <v>37.07</v>
      </c>
      <c r="BQ7" s="36">
        <v>40.92</v>
      </c>
      <c r="BR7" s="36">
        <v>35.42</v>
      </c>
      <c r="BS7" s="36">
        <v>32.36</v>
      </c>
      <c r="BT7" s="36">
        <v>36.369999999999997</v>
      </c>
      <c r="BU7" s="36">
        <v>42.13</v>
      </c>
      <c r="BV7" s="36">
        <v>51.03</v>
      </c>
      <c r="BW7" s="36">
        <v>50.9</v>
      </c>
      <c r="BX7" s="36">
        <v>50.82</v>
      </c>
      <c r="BY7" s="36">
        <v>52.19</v>
      </c>
      <c r="BZ7" s="36">
        <v>52.78</v>
      </c>
      <c r="CA7" s="36">
        <v>353.74</v>
      </c>
      <c r="CB7" s="36">
        <v>346.49</v>
      </c>
      <c r="CC7" s="36">
        <v>397.61</v>
      </c>
      <c r="CD7" s="36">
        <v>448.38</v>
      </c>
      <c r="CE7" s="36">
        <v>399.6</v>
      </c>
      <c r="CF7" s="36">
        <v>348.41</v>
      </c>
      <c r="CG7" s="36">
        <v>289.60000000000002</v>
      </c>
      <c r="CH7" s="36">
        <v>293.27</v>
      </c>
      <c r="CI7" s="36">
        <v>300.52</v>
      </c>
      <c r="CJ7" s="36">
        <v>296.14</v>
      </c>
      <c r="CK7" s="36">
        <v>289.81</v>
      </c>
      <c r="CL7" s="36">
        <v>93.16</v>
      </c>
      <c r="CM7" s="36">
        <v>140.78</v>
      </c>
      <c r="CN7" s="36">
        <v>64.819999999999993</v>
      </c>
      <c r="CO7" s="36">
        <v>50.92</v>
      </c>
      <c r="CP7" s="36">
        <v>49.16</v>
      </c>
      <c r="CQ7" s="36">
        <v>46.85</v>
      </c>
      <c r="CR7" s="36">
        <v>54.74</v>
      </c>
      <c r="CS7" s="36">
        <v>53.78</v>
      </c>
      <c r="CT7" s="36">
        <v>53.24</v>
      </c>
      <c r="CU7" s="36">
        <v>52.31</v>
      </c>
      <c r="CV7" s="36">
        <v>52.74</v>
      </c>
      <c r="CW7" s="36">
        <v>63.29</v>
      </c>
      <c r="CX7" s="36">
        <v>70.989999999999995</v>
      </c>
      <c r="CY7" s="36">
        <v>71.83</v>
      </c>
      <c r="CZ7" s="36">
        <v>70.87</v>
      </c>
      <c r="DA7" s="36">
        <v>71.709999999999994</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6.98</v>
      </c>
      <c r="EE7" s="36">
        <v>0.02</v>
      </c>
      <c r="EF7" s="36">
        <v>0</v>
      </c>
      <c r="EG7" s="36">
        <v>0</v>
      </c>
      <c r="EH7" s="36">
        <v>0</v>
      </c>
      <c r="EI7" s="36">
        <v>0.08</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2017-02-13T07:22:29Z</cp:lastPrinted>
  <dcterms:created xsi:type="dcterms:W3CDTF">2017-02-08T03:07:53Z</dcterms:created>
  <dcterms:modified xsi:type="dcterms:W3CDTF">2017-02-13T07:57:58Z</dcterms:modified>
</cp:coreProperties>
</file>