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上下水道課\共有フォルダ\総務係\報告\H28報告\18.H29.2.10公営企業経営分析\経営比較分析表（報告用）\34_会津美里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<sst xmlns="http://schemas.openxmlformats.org/spreadsheetml/2006/main" count="221" uniqueCount="111">
  <si>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</si>
  <si>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</si>
  <si>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</si>
  <si>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</si>
  <si>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</si>
  <si>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</si>
  <si>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</si>
  <si>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</si>
  <si>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</si>
  <si>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</si>
  <si>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</si>
  <si>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</si>
  <si>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</si>
  <si>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</si>
  <si>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</si>
  <si>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</si>
  <si>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</si>
  <si>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</si>
  <si>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</si>
  <si>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</si>
  <si>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</si>
  <si>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</si>
  <si>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</si>
  <si>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</si>
  <si>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</si>
  <si>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</si>
  <si>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</si>
  <si>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</si>
  <si>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</si>
  <si>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</si>
  <si>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</si>
  <si>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</si>
  <si>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</si>
  <si>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</si>
  <si>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</si>
  <si>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</si>
  <si>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</si>
  <si>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</si>
  <si>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</si>
  <si>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</si>
  <si>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</si>
  <si>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</si>
  <si>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</si>
  <si>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</si>
  <si>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</si>
  <si>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</si>
  <si>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</si>
  <si>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</si>
  <si>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</si>
  <si>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</si>
  <si>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</si>
  <si>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</si>
  <si>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</si>
  <si>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</si>
  <si>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</si>
  <si>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</si>
  <si>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</si>
  <si>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</si>
  <si>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</si>
  <si>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</si>
  <si>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</si>
  <si>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</si>
  <si>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</si>
  <si>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</si>
  <si>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</si>
  <si>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</si>
  <si>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</si>
  <si>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</si>
  <si>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</si>
  <si>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</si>
  <si>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</si>
  <si>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</si>
  <si>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</si>
  <si>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</si>
  <si>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</si>
  <si>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</si>
  <si>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</si>
  <si>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</si>
  <si>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</si>
  <si>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</si>
  <si>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</si>
  <si>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</si>
  <si>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</si>
  <si>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</si>
  <si>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</si>
  <si>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</si>
  <si>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</si>
  <si>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</si>
  <si>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</si>
  <si>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</si>
  <si>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</si>
  <si>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</si>
  <si>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</si>
  <si>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</si>
  <si>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</si>
  <si>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</si>
  <si>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</si>
  <si>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</si>
  <si>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</si>
  <si>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</si>
  <si>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</si>
  <si>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</si>
  <si>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</si>
  <si>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</si>
  <si>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</si>
  <si>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</si>
  <si>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</si>
  <si>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</si>
  <si>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維持管理経費を料金収入等で賄うことができている。
企業債現在高対事業規模比率
事業完了により、企業債残高は減少している。
経費回収率
類似団体と比較し回収率は高いが、接続率の向上及び費用削減等について分析する必要がある。
汚水処理原価
類似団体と比較し低い値となっているが、維持管理費の削減、接続率の向上による有収水量の増加等の取り組みが必要である。
水洗化率
類似団体と比較し低い値となっている。
接続率の向上が必要である。</t>
    <rPh sb="0" eb="3">
      <t>シュウエキテキ</t>
    </rPh>
    <rPh sb="3" eb="5">
      <t>シュウシ</t>
    </rPh>
    <rPh sb="5" eb="7">
      <t>ヒリツ</t>
    </rPh>
    <rPh sb="8" eb="10">
      <t>イジ</t>
    </rPh>
    <rPh sb="10" eb="12">
      <t>カンリ</t>
    </rPh>
    <rPh sb="12" eb="14">
      <t>ケイヒ</t>
    </rPh>
    <rPh sb="15" eb="17">
      <t>リョウキン</t>
    </rPh>
    <rPh sb="17" eb="20">
      <t>シュウニュウトウ</t>
    </rPh>
    <rPh sb="21" eb="22">
      <t>マカナ</t>
    </rPh>
    <rPh sb="34" eb="36">
      <t>キギョウ</t>
    </rPh>
    <rPh sb="36" eb="37">
      <t>サイ</t>
    </rPh>
    <rPh sb="37" eb="40">
      <t>ゲンザイダカ</t>
    </rPh>
    <rPh sb="40" eb="41">
      <t>タイ</t>
    </rPh>
    <rPh sb="41" eb="43">
      <t>ジギョウ</t>
    </rPh>
    <rPh sb="43" eb="45">
      <t>キボ</t>
    </rPh>
    <rPh sb="45" eb="47">
      <t>ヒリツ</t>
    </rPh>
    <rPh sb="48" eb="50">
      <t>ジギョウ</t>
    </rPh>
    <rPh sb="50" eb="52">
      <t>カンリョウ</t>
    </rPh>
    <rPh sb="56" eb="58">
      <t>キギョウ</t>
    </rPh>
    <rPh sb="58" eb="59">
      <t>サイ</t>
    </rPh>
    <rPh sb="59" eb="61">
      <t>ザンダカ</t>
    </rPh>
    <rPh sb="62" eb="64">
      <t>ゲンショウ</t>
    </rPh>
    <rPh sb="71" eb="73">
      <t>ケイヒ</t>
    </rPh>
    <rPh sb="73" eb="75">
      <t>カイシュウ</t>
    </rPh>
    <rPh sb="75" eb="76">
      <t>リツ</t>
    </rPh>
    <rPh sb="77" eb="79">
      <t>ルイジ</t>
    </rPh>
    <rPh sb="79" eb="81">
      <t>ダンタイ</t>
    </rPh>
    <rPh sb="82" eb="84">
      <t>ヒカク</t>
    </rPh>
    <rPh sb="85" eb="87">
      <t>カイシュウ</t>
    </rPh>
    <rPh sb="87" eb="88">
      <t>リツ</t>
    </rPh>
    <rPh sb="89" eb="90">
      <t>タカ</t>
    </rPh>
    <rPh sb="93" eb="95">
      <t>セツゾク</t>
    </rPh>
    <rPh sb="95" eb="96">
      <t>リツ</t>
    </rPh>
    <rPh sb="97" eb="99">
      <t>コウジョウ</t>
    </rPh>
    <rPh sb="99" eb="100">
      <t>オヨ</t>
    </rPh>
    <rPh sb="101" eb="103">
      <t>ヒヨウ</t>
    </rPh>
    <rPh sb="103" eb="105">
      <t>サクゲン</t>
    </rPh>
    <rPh sb="105" eb="106">
      <t>トウ</t>
    </rPh>
    <rPh sb="110" eb="112">
      <t>ブンセキ</t>
    </rPh>
    <rPh sb="114" eb="116">
      <t>ヒツヨウ</t>
    </rPh>
    <rPh sb="122" eb="124">
      <t>オスイ</t>
    </rPh>
    <rPh sb="124" eb="126">
      <t>ショリ</t>
    </rPh>
    <rPh sb="126" eb="128">
      <t>ゲンカ</t>
    </rPh>
    <rPh sb="129" eb="131">
      <t>ルイジ</t>
    </rPh>
    <rPh sb="131" eb="133">
      <t>ダンタイ</t>
    </rPh>
    <rPh sb="134" eb="136">
      <t>ヒカク</t>
    </rPh>
    <rPh sb="137" eb="138">
      <t>ヒク</t>
    </rPh>
    <rPh sb="139" eb="140">
      <t>アタイ</t>
    </rPh>
    <rPh sb="148" eb="150">
      <t>イジ</t>
    </rPh>
    <rPh sb="150" eb="152">
      <t>カンリ</t>
    </rPh>
    <rPh sb="152" eb="153">
      <t>ヒ</t>
    </rPh>
    <rPh sb="154" eb="156">
      <t>サクゲン</t>
    </rPh>
    <rPh sb="157" eb="159">
      <t>セツゾク</t>
    </rPh>
    <rPh sb="159" eb="160">
      <t>リツ</t>
    </rPh>
    <rPh sb="161" eb="163">
      <t>コウジョウ</t>
    </rPh>
    <rPh sb="166" eb="167">
      <t>ユウ</t>
    </rPh>
    <rPh sb="167" eb="168">
      <t>シュウ</t>
    </rPh>
    <rPh sb="168" eb="170">
      <t>スイリョウ</t>
    </rPh>
    <rPh sb="171" eb="174">
      <t>ゾウカトウ</t>
    </rPh>
    <rPh sb="175" eb="176">
      <t>ト</t>
    </rPh>
    <rPh sb="177" eb="178">
      <t>ク</t>
    </rPh>
    <rPh sb="180" eb="182">
      <t>ヒツヨウ</t>
    </rPh>
    <rPh sb="188" eb="191">
      <t>スイセンカ</t>
    </rPh>
    <rPh sb="191" eb="192">
      <t>リツ</t>
    </rPh>
    <rPh sb="193" eb="195">
      <t>ルイジ</t>
    </rPh>
    <rPh sb="195" eb="197">
      <t>ダンタイ</t>
    </rPh>
    <rPh sb="198" eb="200">
      <t>ヒカク</t>
    </rPh>
    <rPh sb="201" eb="202">
      <t>ヒク</t>
    </rPh>
    <rPh sb="203" eb="204">
      <t>アタイ</t>
    </rPh>
    <rPh sb="212" eb="214">
      <t>セツゾク</t>
    </rPh>
    <rPh sb="214" eb="215">
      <t>リツ</t>
    </rPh>
    <rPh sb="216" eb="218">
      <t>コウジョウ</t>
    </rPh>
    <rPh sb="219" eb="221">
      <t>ヒツヨウ</t>
    </rPh>
    <phoneticPr fontId="4"/>
  </si>
  <si>
    <t>現在、法定対応年数を経過した管渠はないが、更新等の財源確保、更新費用等削減のための計画的な管渠の点検及び維持管理が必要である。
H23にあっては、東日本大震災における災害復旧事業によるものである。</t>
    <rPh sb="73" eb="74">
      <t>ヒガシ</t>
    </rPh>
    <rPh sb="74" eb="76">
      <t>ニホン</t>
    </rPh>
    <rPh sb="76" eb="79">
      <t>ダイシンサイ</t>
    </rPh>
    <rPh sb="83" eb="85">
      <t>サイガイ</t>
    </rPh>
    <rPh sb="85" eb="87">
      <t>フッキュウ</t>
    </rPh>
    <rPh sb="87" eb="89">
      <t>ジギョウ</t>
    </rPh>
    <phoneticPr fontId="4"/>
  </si>
  <si>
    <t>今後、接続件数の増加により水洗化率の向上が見込まれるが、行政人口の減少に伴い使用料の大幅な増加は見込まれない。
維持管理経費削減等に向けた検証等が必要である。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イジ</t>
    </rPh>
    <rPh sb="58" eb="60">
      <t>カンリ</t>
    </rPh>
    <rPh sb="60" eb="62">
      <t>ケイヒ</t>
    </rPh>
    <rPh sb="62" eb="64">
      <t>サクゲン</t>
    </rPh>
    <rPh sb="64" eb="65">
      <t>トウ</t>
    </rPh>
    <rPh sb="66" eb="67">
      <t>ム</t>
    </rPh>
    <rPh sb="69" eb="72">
      <t>ケンショウナド</t>
    </rPh>
    <rPh sb="73" eb="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</si>
</sst>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2.34</c:v>
                </c:pt>
                <c:pt idx="1">
                  <c:v>7.0000000000000007E-2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9185624"/>
        <c:axId val="10918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09185624"/>
        <c:axId val="109186008"/>
      </c:lineChart>
      <c:dateAx>
        <c:axId val="109185624"/>
        <c:scaling>
          <c:orientation val="minMax"/>
        </c:scaling>
        <c:delete val="1"/>
        <c:axPos val="b"/>
        <c:numFmt formatCode="ge" sourceLinked="1"/>
        <c:majorTickMark val="none"/>
        <c:minorTickMark val="none"/>
        <c:tickLblPos val="none"/>
        <c:crossAx val="109186008"/>
        <c:crosses val="autoZero"/>
        <c:auto val="1"/>
        <c:lblOffset val="100"/>
        <c:baseTimeUnit val="years"/>
      </c:dateAx>
      <c:valAx>
        <c:axId val="10918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8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25.04</c:v>
                </c:pt>
                <c:pt idx="1">
                  <c:v>25.99</c:v>
                </c:pt>
                <c:pt idx="2">
                  <c:v>26.6</c:v>
                </c:pt>
                <c:pt idx="3">
                  <c:v>27.46</c:v>
                </c:pt>
                <c:pt idx="4">
                  <c:v>27.29</c:v>
                </c:pt>
              </c:numCache>
            </c:numRef>
          </c:val>
        </c:ser>
        <c:dLbls>
          <c:showLegendKey val="0"/>
          <c:showVal val="0"/>
          <c:showCatName val="0"/>
          <c:showSerName val="0"/>
          <c:showPercent val="0"/>
          <c:showBubbleSize val="0"/>
        </c:dLbls>
        <c:gapWidth val="150"/>
        <c:axId val="267579544"/>
        <c:axId val="2675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267579544"/>
        <c:axId val="267579936"/>
      </c:lineChart>
      <c:dateAx>
        <c:axId val="267579544"/>
        <c:scaling>
          <c:orientation val="minMax"/>
        </c:scaling>
        <c:delete val="1"/>
        <c:axPos val="b"/>
        <c:numFmt formatCode="ge" sourceLinked="1"/>
        <c:majorTickMark val="none"/>
        <c:minorTickMark val="none"/>
        <c:tickLblPos val="none"/>
        <c:crossAx val="267579936"/>
        <c:crosses val="autoZero"/>
        <c:auto val="1"/>
        <c:lblOffset val="100"/>
        <c:baseTimeUnit val="years"/>
      </c:dateAx>
      <c:valAx>
        <c:axId val="2675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57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42.94</c:v>
                </c:pt>
                <c:pt idx="1">
                  <c:v>45.41</c:v>
                </c:pt>
                <c:pt idx="2">
                  <c:v>45.78</c:v>
                </c:pt>
                <c:pt idx="3">
                  <c:v>48.16</c:v>
                </c:pt>
                <c:pt idx="4">
                  <c:v>49.51</c:v>
                </c:pt>
              </c:numCache>
            </c:numRef>
          </c:val>
        </c:ser>
        <c:dLbls>
          <c:showLegendKey val="0"/>
          <c:showVal val="0"/>
          <c:showCatName val="0"/>
          <c:showSerName val="0"/>
          <c:showPercent val="0"/>
          <c:showBubbleSize val="0"/>
        </c:dLbls>
        <c:gapWidth val="150"/>
        <c:axId val="267581112"/>
        <c:axId val="2675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267581112"/>
        <c:axId val="267581504"/>
      </c:lineChart>
      <c:dateAx>
        <c:axId val="267581112"/>
        <c:scaling>
          <c:orientation val="minMax"/>
        </c:scaling>
        <c:delete val="1"/>
        <c:axPos val="b"/>
        <c:numFmt formatCode="ge" sourceLinked="1"/>
        <c:majorTickMark val="none"/>
        <c:minorTickMark val="none"/>
        <c:tickLblPos val="none"/>
        <c:crossAx val="267581504"/>
        <c:crosses val="autoZero"/>
        <c:auto val="1"/>
        <c:lblOffset val="100"/>
        <c:baseTimeUnit val="years"/>
      </c:dateAx>
      <c:valAx>
        <c:axId val="2675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58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95.93</c:v>
                </c:pt>
                <c:pt idx="1">
                  <c:v>92.45</c:v>
                </c:pt>
                <c:pt idx="2">
                  <c:v>93.64</c:v>
                </c:pt>
                <c:pt idx="3">
                  <c:v>100.05</c:v>
                </c:pt>
                <c:pt idx="4">
                  <c:v>98.41</c:v>
                </c:pt>
              </c:numCache>
            </c:numRef>
          </c:val>
        </c:ser>
        <c:dLbls>
          <c:showLegendKey val="0"/>
          <c:showVal val="0"/>
          <c:showCatName val="0"/>
          <c:showSerName val="0"/>
          <c:showPercent val="0"/>
          <c:showBubbleSize val="0"/>
        </c:dLbls>
        <c:gapWidth val="150"/>
        <c:axId val="267156712"/>
        <c:axId val="26715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156712"/>
        <c:axId val="267157096"/>
      </c:lineChart>
      <c:dateAx>
        <c:axId val="267156712"/>
        <c:scaling>
          <c:orientation val="minMax"/>
        </c:scaling>
        <c:delete val="1"/>
        <c:axPos val="b"/>
        <c:numFmt formatCode="ge" sourceLinked="1"/>
        <c:majorTickMark val="none"/>
        <c:minorTickMark val="none"/>
        <c:tickLblPos val="none"/>
        <c:crossAx val="267157096"/>
        <c:crosses val="autoZero"/>
        <c:auto val="1"/>
        <c:lblOffset val="100"/>
        <c:baseTimeUnit val="years"/>
      </c:dateAx>
      <c:valAx>
        <c:axId val="26715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15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598928"/>
        <c:axId val="26659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598928"/>
        <c:axId val="266599312"/>
      </c:lineChart>
      <c:dateAx>
        <c:axId val="266598928"/>
        <c:scaling>
          <c:orientation val="minMax"/>
        </c:scaling>
        <c:delete val="1"/>
        <c:axPos val="b"/>
        <c:numFmt formatCode="ge" sourceLinked="1"/>
        <c:majorTickMark val="none"/>
        <c:minorTickMark val="none"/>
        <c:tickLblPos val="none"/>
        <c:crossAx val="266599312"/>
        <c:crosses val="autoZero"/>
        <c:auto val="1"/>
        <c:lblOffset val="100"/>
        <c:baseTimeUnit val="years"/>
      </c:dateAx>
      <c:valAx>
        <c:axId val="26659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59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589464"/>
        <c:axId val="26720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589464"/>
        <c:axId val="267200584"/>
      </c:lineChart>
      <c:dateAx>
        <c:axId val="266589464"/>
        <c:scaling>
          <c:orientation val="minMax"/>
        </c:scaling>
        <c:delete val="1"/>
        <c:axPos val="b"/>
        <c:numFmt formatCode="ge" sourceLinked="1"/>
        <c:majorTickMark val="none"/>
        <c:minorTickMark val="none"/>
        <c:tickLblPos val="none"/>
        <c:crossAx val="267200584"/>
        <c:crosses val="autoZero"/>
        <c:auto val="1"/>
        <c:lblOffset val="100"/>
        <c:baseTimeUnit val="years"/>
      </c:dateAx>
      <c:valAx>
        <c:axId val="26720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58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7205872"/>
        <c:axId val="26720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205872"/>
        <c:axId val="267206264"/>
      </c:lineChart>
      <c:dateAx>
        <c:axId val="267205872"/>
        <c:scaling>
          <c:orientation val="minMax"/>
        </c:scaling>
        <c:delete val="1"/>
        <c:axPos val="b"/>
        <c:numFmt formatCode="ge" sourceLinked="1"/>
        <c:majorTickMark val="none"/>
        <c:minorTickMark val="none"/>
        <c:tickLblPos val="none"/>
        <c:crossAx val="267206264"/>
        <c:crosses val="autoZero"/>
        <c:auto val="1"/>
        <c:lblOffset val="100"/>
        <c:baseTimeUnit val="years"/>
      </c:dateAx>
      <c:valAx>
        <c:axId val="26720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0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7207440"/>
        <c:axId val="26720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207440"/>
        <c:axId val="267207832"/>
      </c:lineChart>
      <c:dateAx>
        <c:axId val="267207440"/>
        <c:scaling>
          <c:orientation val="minMax"/>
        </c:scaling>
        <c:delete val="1"/>
        <c:axPos val="b"/>
        <c:numFmt formatCode="ge" sourceLinked="1"/>
        <c:majorTickMark val="none"/>
        <c:minorTickMark val="none"/>
        <c:tickLblPos val="none"/>
        <c:crossAx val="267207832"/>
        <c:crosses val="autoZero"/>
        <c:auto val="1"/>
        <c:lblOffset val="100"/>
        <c:baseTimeUnit val="years"/>
      </c:dateAx>
      <c:valAx>
        <c:axId val="26720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0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
                  <c:v>0</c:v>
                </c:pt>
                <c:pt idx="1">
                  <c:v>838.06</c:v>
                </c:pt>
                <c:pt idx="2">
                  <c:v>517.71</c:v>
                </c:pt>
                <c:pt idx="3">
                  <c:v>437.84</c:v>
                </c:pt>
                <c:pt idx="4">
                  <c:v>388.68</c:v>
                </c:pt>
              </c:numCache>
            </c:numRef>
          </c:val>
        </c:ser>
        <c:dLbls>
          <c:showLegendKey val="0"/>
          <c:showVal val="0"/>
          <c:showCatName val="0"/>
          <c:showSerName val="0"/>
          <c:showPercent val="0"/>
          <c:showBubbleSize val="0"/>
        </c:dLbls>
        <c:gapWidth val="150"/>
        <c:axId val="267209008"/>
        <c:axId val="26720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267209008"/>
        <c:axId val="267209400"/>
      </c:lineChart>
      <c:dateAx>
        <c:axId val="267209008"/>
        <c:scaling>
          <c:orientation val="minMax"/>
        </c:scaling>
        <c:delete val="1"/>
        <c:axPos val="b"/>
        <c:numFmt formatCode="ge" sourceLinked="1"/>
        <c:majorTickMark val="none"/>
        <c:minorTickMark val="none"/>
        <c:tickLblPos val="none"/>
        <c:crossAx val="267209400"/>
        <c:crosses val="autoZero"/>
        <c:auto val="1"/>
        <c:lblOffset val="100"/>
        <c:baseTimeUnit val="years"/>
      </c:dateAx>
      <c:valAx>
        <c:axId val="26720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0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71.569999999999993</c:v>
                </c:pt>
                <c:pt idx="1">
                  <c:v>70.62</c:v>
                </c:pt>
                <c:pt idx="2">
                  <c:v>77.75</c:v>
                </c:pt>
                <c:pt idx="3">
                  <c:v>72.03</c:v>
                </c:pt>
                <c:pt idx="4">
                  <c:v>72.44</c:v>
                </c:pt>
              </c:numCache>
            </c:numRef>
          </c:val>
        </c:ser>
        <c:dLbls>
          <c:showLegendKey val="0"/>
          <c:showVal val="0"/>
          <c:showCatName val="0"/>
          <c:showSerName val="0"/>
          <c:showPercent val="0"/>
          <c:showBubbleSize val="0"/>
        </c:dLbls>
        <c:gapWidth val="150"/>
        <c:axId val="267210576"/>
        <c:axId val="26721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267210576"/>
        <c:axId val="267210968"/>
      </c:lineChart>
      <c:dateAx>
        <c:axId val="267210576"/>
        <c:scaling>
          <c:orientation val="minMax"/>
        </c:scaling>
        <c:delete val="1"/>
        <c:axPos val="b"/>
        <c:numFmt formatCode="ge" sourceLinked="1"/>
        <c:majorTickMark val="none"/>
        <c:minorTickMark val="none"/>
        <c:tickLblPos val="none"/>
        <c:crossAx val="267210968"/>
        <c:crosses val="autoZero"/>
        <c:auto val="1"/>
        <c:lblOffset val="100"/>
        <c:baseTimeUnit val="years"/>
      </c:dateAx>
      <c:valAx>
        <c:axId val="26721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1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268.98</c:v>
                </c:pt>
                <c:pt idx="1">
                  <c:v>280.26</c:v>
                </c:pt>
                <c:pt idx="2">
                  <c:v>259.94</c:v>
                </c:pt>
                <c:pt idx="3">
                  <c:v>294.98</c:v>
                </c:pt>
                <c:pt idx="4">
                  <c:v>304.69</c:v>
                </c:pt>
              </c:numCache>
            </c:numRef>
          </c:val>
        </c:ser>
        <c:dLbls>
          <c:showLegendKey val="0"/>
          <c:showVal val="0"/>
          <c:showCatName val="0"/>
          <c:showSerName val="0"/>
          <c:showPercent val="0"/>
          <c:showBubbleSize val="0"/>
        </c:dLbls>
        <c:gapWidth val="150"/>
        <c:axId val="267212144"/>
        <c:axId val="26721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267212144"/>
        <c:axId val="267212536"/>
      </c:lineChart>
      <c:dateAx>
        <c:axId val="267212144"/>
        <c:scaling>
          <c:orientation val="minMax"/>
        </c:scaling>
        <c:delete val="1"/>
        <c:axPos val="b"/>
        <c:numFmt formatCode="ge" sourceLinked="1"/>
        <c:majorTickMark val="none"/>
        <c:minorTickMark val="none"/>
        <c:tickLblPos val="none"/>
        <c:crossAx val="267212536"/>
        <c:crosses val="autoZero"/>
        <c:auto val="1"/>
        <c:lblOffset val="100"/>
        <c:baseTimeUnit val="years"/>
      </c:dateAx>
      <c:valAx>
        <c:axId val="26721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1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福島県　会津美里町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3"/>
      <c r="AE8" s="3"/>
      <c r="AF8" s="3"/>
      <c r="AG8" s="3"/>
      <c r="AH8" s="3"/>
      <c r="AI8" s="3"/>
      <c r="AJ8" s="3"/>
      <c r="AK8" s="3"/>
      <c r="AL8" s="58">
        <f>データ!R6</f>
        <v>21497</v>
      </c>
      <c r="AM8" s="58"/>
      <c r="AN8" s="58"/>
      <c r="AO8" s="58"/>
      <c r="AP8" s="58"/>
      <c r="AQ8" s="58"/>
      <c r="AR8" s="58"/>
      <c r="AS8" s="58"/>
      <c r="AT8" s="57">
        <f>データ!S6</f>
        <v>276.33</v>
      </c>
      <c r="AU8" s="57"/>
      <c r="AV8" s="57"/>
      <c r="AW8" s="57"/>
      <c r="AX8" s="57"/>
      <c r="AY8" s="57"/>
      <c r="AZ8" s="57"/>
      <c r="BA8" s="57"/>
      <c r="BB8" s="57">
        <f>データ!T6</f>
        <v>77.790000000000006</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10.93</v>
      </c>
      <c r="Q10" s="57"/>
      <c r="R10" s="57"/>
      <c r="S10" s="57"/>
      <c r="T10" s="57"/>
      <c r="U10" s="57"/>
      <c r="V10" s="57"/>
      <c r="W10" s="57">
        <f>データ!P6</f>
        <v>100</v>
      </c>
      <c r="X10" s="57"/>
      <c r="Y10" s="57"/>
      <c r="Z10" s="57"/>
      <c r="AA10" s="57"/>
      <c r="AB10" s="57"/>
      <c r="AC10" s="57"/>
      <c r="AD10" s="58">
        <f>データ!Q6</f>
        <v>4860</v>
      </c>
      <c r="AE10" s="58"/>
      <c r="AF10" s="58"/>
      <c r="AG10" s="58"/>
      <c r="AH10" s="58"/>
      <c r="AI10" s="58"/>
      <c r="AJ10" s="58"/>
      <c r="AK10" s="2"/>
      <c r="AL10" s="58">
        <f>データ!U6</f>
        <v>2333</v>
      </c>
      <c r="AM10" s="58"/>
      <c r="AN10" s="58"/>
      <c r="AO10" s="58"/>
      <c r="AP10" s="58"/>
      <c r="AQ10" s="58"/>
      <c r="AR10" s="58"/>
      <c r="AS10" s="58"/>
      <c r="AT10" s="57">
        <f>データ!V6</f>
        <v>2.12</v>
      </c>
      <c r="AU10" s="57"/>
      <c r="AV10" s="57"/>
      <c r="AW10" s="57"/>
      <c r="AX10" s="57"/>
      <c r="AY10" s="57"/>
      <c r="AZ10" s="57"/>
      <c r="BA10" s="57"/>
      <c r="BB10" s="57">
        <f>データ!W6</f>
        <v>1100.47</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74471</v>
      </c>
      <c r="D6" s="31">
        <f t="shared" si="3"/>
        <v>47</v>
      </c>
      <c r="E6" s="31">
        <f t="shared" si="3"/>
        <v>17</v>
      </c>
      <c r="F6" s="31">
        <f t="shared" si="3"/>
        <v>5</v>
      </c>
      <c r="G6" s="31">
        <f t="shared" si="3"/>
        <v>0</v>
      </c>
      <c r="H6" s="31" t="str">
        <f t="shared" si="3"/>
        <v>福島県　会津美里町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10.93</v>
      </c>
      <c r="P6" s="32">
        <f t="shared" si="3"/>
        <v>100</v>
      </c>
      <c r="Q6" s="32">
        <f t="shared" si="3"/>
        <v>4860</v>
      </c>
      <c r="R6" s="32">
        <f t="shared" si="3"/>
        <v>21497</v>
      </c>
      <c r="S6" s="32">
        <f t="shared" si="3"/>
        <v>276.33</v>
      </c>
      <c r="T6" s="32">
        <f t="shared" si="3"/>
        <v>77.790000000000006</v>
      </c>
      <c r="U6" s="32">
        <f t="shared" si="3"/>
        <v>2333</v>
      </c>
      <c r="V6" s="32">
        <f t="shared" si="3"/>
        <v>2.12</v>
      </c>
      <c r="W6" s="32">
        <f t="shared" si="3"/>
        <v>1100.47</v>
      </c>
      <c r="X6" s="33">
        <f>IF(X7="",NA(),X7)</f>
        <v>95.93</v>
      </c>
      <c r="Y6" s="33">
        <f t="shared" ref="Y6:AG6" si="4">IF(Y7="",NA(),Y7)</f>
        <v>92.45</v>
      </c>
      <c r="Z6" s="33">
        <f t="shared" si="4"/>
        <v>93.64</v>
      </c>
      <c r="AA6" s="33">
        <f t="shared" si="4"/>
        <v>100.05</v>
      </c>
      <c r="AB6" s="33">
        <f t="shared" si="4"/>
        <v>98.41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838.06</v>
      </c>
      <c r="BG6" s="33">
        <f t="shared" si="7"/>
        <v>517.71</v>
      </c>
      <c r="BH6" s="33">
        <f t="shared" si="7"/>
        <v>437.84</v>
      </c>
      <c r="BI6" s="33">
        <f t="shared" si="7"/>
        <v>388.68</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71.569999999999993</v>
      </c>
      <c r="BQ6" s="33">
        <f t="shared" ref="BQ6:BY6" si="8">IF(BQ7="",NA(),BQ7)</f>
        <v>70.62</v>
      </c>
      <c r="BR6" s="33">
        <f t="shared" si="8"/>
        <v>77.75</v>
      </c>
      <c r="BS6" s="33">
        <f t="shared" si="8"/>
        <v>72.03</v>
      </c>
      <c r="BT6" s="33">
        <f t="shared" si="8"/>
        <v>72.44</v>
      </c>
      <c r="BU6" s="33">
        <f t="shared" si="8"/>
        <v>42.13</v>
      </c>
      <c r="BV6" s="33">
        <f t="shared" si="8"/>
        <v>42.48</v>
      </c>
      <c r="BW6" s="33">
        <f t="shared" si="8"/>
        <v>41.04</v>
      </c>
      <c r="BX6" s="33">
        <f t="shared" si="8"/>
        <v>41.08</v>
      </c>
      <c r="BY6" s="33">
        <f t="shared" si="8"/>
        <v>52.19</v>
      </c>
      <c r="BZ6" s="32" t="str">
        <f>IF(BZ7="","",IF(BZ7="-","【-】","【"&amp;SUBSTITUTE(TEXT(BZ7,"#,##0.00"),"-","△")&amp;"】"))</f>
        <v>【52.78】</v>
      </c>
      <c r="CA6" s="33">
        <f>IF(CA7="",NA(),CA7)</f>
        <v>268.98</v>
      </c>
      <c r="CB6" s="33">
        <f t="shared" ref="CB6:CJ6" si="9">IF(CB7="",NA(),CB7)</f>
        <v>280.26</v>
      </c>
      <c r="CC6" s="33">
        <f t="shared" si="9"/>
        <v>259.94</v>
      </c>
      <c r="CD6" s="33">
        <f t="shared" si="9"/>
        <v>294.98</v>
      </c>
      <c r="CE6" s="33">
        <f t="shared" si="9"/>
        <v>304.69</v>
      </c>
      <c r="CF6" s="33">
        <f t="shared" si="9"/>
        <v>348.41</v>
      </c>
      <c r="CG6" s="33">
        <f t="shared" si="9"/>
        <v>343.8</v>
      </c>
      <c r="CH6" s="33">
        <f t="shared" si="9"/>
        <v>357.08</v>
      </c>
      <c r="CI6" s="33">
        <f t="shared" si="9"/>
        <v>378.08</v>
      </c>
      <c r="CJ6" s="33">
        <f t="shared" si="9"/>
        <v>296.14</v>
      </c>
      <c r="CK6" s="32" t="str">
        <f>IF(CK7="","",IF(CK7="-","【-】","【"&amp;SUBSTITUTE(TEXT(CK7,"#,##0.00"),"-","△")&amp;"】"))</f>
        <v>【289.81】</v>
      </c>
      <c r="CL6" s="33">
        <f>IF(CL7="",NA(),CL7)</f>
        <v>25.04</v>
      </c>
      <c r="CM6" s="33">
        <f t="shared" ref="CM6:CU6" si="10">IF(CM7="",NA(),CM7)</f>
        <v>25.99</v>
      </c>
      <c r="CN6" s="33">
        <f t="shared" si="10"/>
        <v>26.6</v>
      </c>
      <c r="CO6" s="33">
        <f t="shared" si="10"/>
        <v>27.46</v>
      </c>
      <c r="CP6" s="33">
        <f t="shared" si="10"/>
        <v>27.29</v>
      </c>
      <c r="CQ6" s="33">
        <f t="shared" si="10"/>
        <v>46.85</v>
      </c>
      <c r="CR6" s="33">
        <f t="shared" si="10"/>
        <v>46.06</v>
      </c>
      <c r="CS6" s="33">
        <f t="shared" si="10"/>
        <v>45.95</v>
      </c>
      <c r="CT6" s="33">
        <f t="shared" si="10"/>
        <v>44.69</v>
      </c>
      <c r="CU6" s="33">
        <f t="shared" si="10"/>
        <v>52.31</v>
      </c>
      <c r="CV6" s="32" t="str">
        <f>IF(CV7="","",IF(CV7="-","【-】","【"&amp;SUBSTITUTE(TEXT(CV7,"#,##0.00"),"-","△")&amp;"】"))</f>
        <v>【52.74】</v>
      </c>
      <c r="CW6" s="33">
        <f>IF(CW7="",NA(),CW7)</f>
        <v>42.94</v>
      </c>
      <c r="CX6" s="33">
        <f t="shared" ref="CX6:DF6" si="11">IF(CX7="",NA(),CX7)</f>
        <v>45.41</v>
      </c>
      <c r="CY6" s="33">
        <f t="shared" si="11"/>
        <v>45.78</v>
      </c>
      <c r="CZ6" s="33">
        <f t="shared" si="11"/>
        <v>48.16</v>
      </c>
      <c r="DA6" s="33">
        <f t="shared" si="11"/>
        <v>49.51</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2.34</v>
      </c>
      <c r="EE6" s="33">
        <f t="shared" ref="EE6:EM6" si="14">IF(EE7="",NA(),EE7)</f>
        <v>7.0000000000000007E-2</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74471</v>
      </c>
      <c r="D7" s="35">
        <v>47</v>
      </c>
      <c r="E7" s="35">
        <v>17</v>
      </c>
      <c r="F7" s="35">
        <v>5</v>
      </c>
      <c r="G7" s="35">
        <v>0</v>
      </c>
      <c r="H7" s="35" t="s">
        <v>96</v>
      </c>
      <c r="I7" s="35" t="s">
        <v>97</v>
      </c>
      <c r="J7" s="35" t="s">
        <v>98</v>
      </c>
      <c r="K7" s="35" t="s">
        <v>99</v>
      </c>
      <c r="L7" s="35" t="s">
        <v>100</v>
      </c>
      <c r="M7" s="36" t="s">
        <v>101</v>
      </c>
      <c r="N7" s="36" t="s">
        <v>102</v>
      </c>
      <c r="O7" s="36">
        <v>10.93</v>
      </c>
      <c r="P7" s="36">
        <v>100</v>
      </c>
      <c r="Q7" s="36">
        <v>4860</v>
      </c>
      <c r="R7" s="36">
        <v>21497</v>
      </c>
      <c r="S7" s="36">
        <v>276.33</v>
      </c>
      <c r="T7" s="36">
        <v>77.790000000000006</v>
      </c>
      <c r="U7" s="36">
        <v>2333</v>
      </c>
      <c r="V7" s="36">
        <v>2.12</v>
      </c>
      <c r="W7" s="36">
        <v>1100.47</v>
      </c>
      <c r="X7" s="36">
        <v>95.93</v>
      </c>
      <c r="Y7" s="36">
        <v>92.45</v>
      </c>
      <c r="Z7" s="36">
        <v>93.64</v>
      </c>
      <c r="AA7" s="36">
        <v>100.05</v>
      </c>
      <c r="AB7" s="36">
        <v>98.41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838.06</v>
      </c>
      <c r="BG7" s="36">
        <v>517.71</v>
      </c>
      <c r="BH7" s="36">
        <v>437.84</v>
      </c>
      <c r="BI7" s="36">
        <v>388.68</v>
      </c>
      <c r="BJ7" s="36">
        <v>1224.75</v>
      </c>
      <c r="BK7" s="36">
        <v>1144.05</v>
      </c>
      <c r="BL7" s="36">
        <v>1117.1099999999999</v>
      </c>
      <c r="BM7" s="36">
        <v>1161.05</v>
      </c>
      <c r="BN7" s="36">
        <v>1081.8</v>
      </c>
      <c r="BO7" s="36">
        <v>1015.77</v>
      </c>
      <c r="BP7" s="36">
        <v>71.569999999999993</v>
      </c>
      <c r="BQ7" s="36">
        <v>70.62</v>
      </c>
      <c r="BR7" s="36">
        <v>77.75</v>
      </c>
      <c r="BS7" s="36">
        <v>72.03</v>
      </c>
      <c r="BT7" s="36">
        <v>72.44</v>
      </c>
      <c r="BU7" s="36">
        <v>42.13</v>
      </c>
      <c r="BV7" s="36">
        <v>42.48</v>
      </c>
      <c r="BW7" s="36">
        <v>41.04</v>
      </c>
      <c r="BX7" s="36">
        <v>41.08</v>
      </c>
      <c r="BY7" s="36">
        <v>52.19</v>
      </c>
      <c r="BZ7" s="36">
        <v>52.78</v>
      </c>
      <c r="CA7" s="36">
        <v>268.98</v>
      </c>
      <c r="CB7" s="36">
        <v>280.26</v>
      </c>
      <c r="CC7" s="36">
        <v>259.94</v>
      </c>
      <c r="CD7" s="36">
        <v>294.98</v>
      </c>
      <c r="CE7" s="36">
        <v>304.69</v>
      </c>
      <c r="CF7" s="36">
        <v>348.41</v>
      </c>
      <c r="CG7" s="36">
        <v>343.8</v>
      </c>
      <c r="CH7" s="36">
        <v>357.08</v>
      </c>
      <c r="CI7" s="36">
        <v>378.08</v>
      </c>
      <c r="CJ7" s="36">
        <v>296.14</v>
      </c>
      <c r="CK7" s="36">
        <v>289.81</v>
      </c>
      <c r="CL7" s="36">
        <v>25.04</v>
      </c>
      <c r="CM7" s="36">
        <v>25.99</v>
      </c>
      <c r="CN7" s="36">
        <v>26.6</v>
      </c>
      <c r="CO7" s="36">
        <v>27.46</v>
      </c>
      <c r="CP7" s="36">
        <v>27.29</v>
      </c>
      <c r="CQ7" s="36">
        <v>46.85</v>
      </c>
      <c r="CR7" s="36">
        <v>46.06</v>
      </c>
      <c r="CS7" s="36">
        <v>45.95</v>
      </c>
      <c r="CT7" s="36">
        <v>44.69</v>
      </c>
      <c r="CU7" s="36">
        <v>52.31</v>
      </c>
      <c r="CV7" s="36">
        <v>52.74</v>
      </c>
      <c r="CW7" s="36">
        <v>42.94</v>
      </c>
      <c r="CX7" s="36">
        <v>45.41</v>
      </c>
      <c r="CY7" s="36">
        <v>45.78</v>
      </c>
      <c r="CZ7" s="36">
        <v>48.16</v>
      </c>
      <c r="DA7" s="36">
        <v>49.51</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2.34</v>
      </c>
      <c r="EE7" s="36">
        <v>7.0000000000000007E-2</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満次</cp:lastModifiedBy>
  <dcterms:created xsi:type="dcterms:W3CDTF">2017-02-08T03:07:52Z</dcterms:created>
  <dcterms:modified xsi:type="dcterms:W3CDTF">2017-02-13T02:42:25Z</dcterms:modified>
  <cp:category/>
</cp:coreProperties>
</file>