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l027\Desktop\【28会津坂下町～37中島村】経営比較分析表（下水道）\提出（昭和村）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AL8" i="4"/>
  <c r="W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<sst xmlns="http://schemas.openxmlformats.org/spreadsheetml/2006/main" count="221" uniqueCount="111">
  <si>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</si>
  <si>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</si>
  <si>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</si>
  <si>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</si>
  <si>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</si>
  <si>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</si>
  <si>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</si>
  <si>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</si>
  <si>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</si>
  <si>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</si>
  <si>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</si>
  <si>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</si>
  <si>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</si>
  <si>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</si>
  <si>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</si>
  <si>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</si>
  <si>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</si>
  <si>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</si>
  <si>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</si>
  <si>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</si>
  <si>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</si>
  <si>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</si>
  <si>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</si>
  <si>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</si>
  <si>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</si>
  <si>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</si>
  <si>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</si>
  <si>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</si>
  <si>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</si>
  <si>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</si>
  <si>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</si>
  <si>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</si>
  <si>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</si>
  <si>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</si>
  <si>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</si>
  <si>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</si>
  <si>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</si>
  <si>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</si>
  <si>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</si>
  <si>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</si>
  <si>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</si>
  <si>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</si>
  <si>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</si>
  <si>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</si>
  <si>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</si>
  <si>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</si>
  <si>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</si>
  <si>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</si>
  <si>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</si>
  <si>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</si>
  <si>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</si>
  <si>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</si>
  <si>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</si>
  <si>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</si>
  <si>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</si>
  <si>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</si>
  <si>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</si>
  <si>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</si>
  <si>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</si>
  <si>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</si>
  <si>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</si>
  <si>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</si>
  <si>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</si>
  <si>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</si>
  <si>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</si>
  <si>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</si>
  <si>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</si>
  <si>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</si>
  <si>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</si>
  <si>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</si>
  <si>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</si>
  <si>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</si>
  <si>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</si>
  <si>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</si>
  <si>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</si>
  <si>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</si>
  <si>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</si>
  <si>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</si>
  <si>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</si>
  <si>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</si>
  <si>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</si>
  <si>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</si>
  <si>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</si>
  <si>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</si>
  <si>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</si>
  <si>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</si>
  <si>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</si>
  <si>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</si>
  <si>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</si>
  <si>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</si>
  <si>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</si>
  <si>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</si>
  <si>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</si>
  <si>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</si>
  <si>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</si>
  <si>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</si>
  <si>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</si>
  <si>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</si>
  <si>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</si>
  <si>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</si>
  <si>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</si>
  <si>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</si>
  <si>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</si>
  <si>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</si>
  <si>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</si>
  <si>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</si>
  <si>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</si>
  <si>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</si>
  <si>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現在、昭和村全体の下水道普及率は下水道、合併浄化漕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、という非常に厳しい状態です。今後、下水道事業を健全に運営していくためにも、将来の事業継続に向けて、対策・改善を図っていく必要があります。</t>
    <rPh sb="0" eb="2">
      <t>ゲンザイ</t>
    </rPh>
    <rPh sb="3" eb="6">
      <t>ショウワムラ</t>
    </rPh>
    <rPh sb="6" eb="8">
      <t>ゼンタイ</t>
    </rPh>
    <rPh sb="9" eb="12">
      <t>ゲスイドウ</t>
    </rPh>
    <rPh sb="12" eb="15">
      <t>フキュウリツ</t>
    </rPh>
    <rPh sb="16" eb="19">
      <t>ゲスイドウ</t>
    </rPh>
    <rPh sb="20" eb="22">
      <t>ガッペイ</t>
    </rPh>
    <rPh sb="22" eb="25">
      <t>ジョウカソウ</t>
    </rPh>
    <rPh sb="25" eb="26">
      <t>トウ</t>
    </rPh>
    <rPh sb="27" eb="28">
      <t>フク</t>
    </rPh>
    <rPh sb="34" eb="35">
      <t>チョウ</t>
    </rPh>
    <rPh sb="40" eb="41">
      <t>ミ</t>
    </rPh>
    <rPh sb="41" eb="43">
      <t>フキュウ</t>
    </rPh>
    <rPh sb="43" eb="45">
      <t>セタイ</t>
    </rPh>
    <rPh sb="51" eb="53">
      <t>ソンガイ</t>
    </rPh>
    <rPh sb="53" eb="55">
      <t>キョジュウ</t>
    </rPh>
    <rPh sb="56" eb="58">
      <t>ロウジン</t>
    </rPh>
    <rPh sb="62" eb="64">
      <t>リヨウ</t>
    </rPh>
    <rPh sb="64" eb="65">
      <t>トウ</t>
    </rPh>
    <rPh sb="68" eb="71">
      <t>ミシヨウ</t>
    </rPh>
    <rPh sb="72" eb="74">
      <t>ジュウタク</t>
    </rPh>
    <rPh sb="75" eb="76">
      <t>オオ</t>
    </rPh>
    <rPh sb="78" eb="79">
      <t>シ</t>
    </rPh>
    <rPh sb="83" eb="85">
      <t>イジョウ</t>
    </rPh>
    <rPh sb="86" eb="88">
      <t>フキュウ</t>
    </rPh>
    <rPh sb="89" eb="91">
      <t>コンナン</t>
    </rPh>
    <rPh sb="92" eb="94">
      <t>ジョウタイ</t>
    </rPh>
    <rPh sb="104" eb="106">
      <t>ジョウキョウ</t>
    </rPh>
    <rPh sb="111" eb="113">
      <t>シュウエキ</t>
    </rPh>
    <rPh sb="113" eb="115">
      <t>ヒリツ</t>
    </rPh>
    <rPh sb="116" eb="118">
      <t>ケイヒ</t>
    </rPh>
    <rPh sb="118" eb="121">
      <t>カイシュウリツ</t>
    </rPh>
    <rPh sb="127" eb="128">
      <t>キ</t>
    </rPh>
    <rPh sb="133" eb="135">
      <t>オスイ</t>
    </rPh>
    <rPh sb="135" eb="137">
      <t>ショリ</t>
    </rPh>
    <rPh sb="137" eb="139">
      <t>ゲンカ</t>
    </rPh>
    <rPh sb="140" eb="142">
      <t>ジョウショウ</t>
    </rPh>
    <rPh sb="143" eb="145">
      <t>ケイコウ</t>
    </rPh>
    <rPh sb="152" eb="154">
      <t>ヒジョウ</t>
    </rPh>
    <rPh sb="155" eb="156">
      <t>キビ</t>
    </rPh>
    <rPh sb="158" eb="160">
      <t>ジョウタイ</t>
    </rPh>
    <rPh sb="163" eb="165">
      <t>コンゴ</t>
    </rPh>
    <rPh sb="166" eb="169">
      <t>ゲスイドウ</t>
    </rPh>
    <rPh sb="169" eb="171">
      <t>ジギョウ</t>
    </rPh>
    <rPh sb="172" eb="174">
      <t>ケンゼン</t>
    </rPh>
    <rPh sb="175" eb="177">
      <t>ウンエイ</t>
    </rPh>
    <rPh sb="186" eb="188">
      <t>ショウライ</t>
    </rPh>
    <rPh sb="189" eb="191">
      <t>ジギョウ</t>
    </rPh>
    <rPh sb="191" eb="193">
      <t>ケイゾク</t>
    </rPh>
    <rPh sb="194" eb="195">
      <t>ム</t>
    </rPh>
    <rPh sb="198" eb="200">
      <t>タイサク</t>
    </rPh>
    <rPh sb="201" eb="203">
      <t>カイゼン</t>
    </rPh>
    <rPh sb="204" eb="205">
      <t>ハカ</t>
    </rPh>
    <rPh sb="209" eb="211">
      <t>ヒツヨウ</t>
    </rPh>
    <phoneticPr fontId="4"/>
  </si>
  <si>
    <t>下水道供用開始から10年を超え、管渠も老朽化が進んできているが、改善に係る費用が莫大な物となると予想されるため、経営の健全化・効率化に併せて優先順位を定めて順次改善していきたい。</t>
    <rPh sb="0" eb="3">
      <t>ゲスイドウ</t>
    </rPh>
    <rPh sb="3" eb="5">
      <t>キョウヨウ</t>
    </rPh>
    <rPh sb="5" eb="7">
      <t>カイシ</t>
    </rPh>
    <rPh sb="11" eb="12">
      <t>ネン</t>
    </rPh>
    <rPh sb="13" eb="14">
      <t>コ</t>
    </rPh>
    <rPh sb="16" eb="18">
      <t>カンキョ</t>
    </rPh>
    <rPh sb="19" eb="22">
      <t>ロウキュウカ</t>
    </rPh>
    <rPh sb="23" eb="24">
      <t>スス</t>
    </rPh>
    <rPh sb="32" eb="34">
      <t>カイゼン</t>
    </rPh>
    <rPh sb="35" eb="36">
      <t>カカ</t>
    </rPh>
    <rPh sb="37" eb="39">
      <t>ヒヨウ</t>
    </rPh>
    <rPh sb="40" eb="42">
      <t>バクダイ</t>
    </rPh>
    <rPh sb="43" eb="44">
      <t>モノ</t>
    </rPh>
    <rPh sb="48" eb="50">
      <t>ヨソウ</t>
    </rPh>
    <rPh sb="56" eb="58">
      <t>ケイエイ</t>
    </rPh>
    <rPh sb="59" eb="62">
      <t>ケンゼンカ</t>
    </rPh>
    <rPh sb="63" eb="66">
      <t>コウリツカ</t>
    </rPh>
    <rPh sb="67" eb="68">
      <t>アワ</t>
    </rPh>
    <rPh sb="70" eb="72">
      <t>ユウセン</t>
    </rPh>
    <rPh sb="72" eb="74">
      <t>ジュンイ</t>
    </rPh>
    <rPh sb="75" eb="76">
      <t>サダ</t>
    </rPh>
    <rPh sb="78" eb="80">
      <t>ジュンジ</t>
    </rPh>
    <rPh sb="80" eb="82">
      <t>カイゼン</t>
    </rPh>
    <phoneticPr fontId="4"/>
  </si>
  <si>
    <t>経営の健全性・効率性の改善及び、施設・管渠等と老朽化の改善、と現在の状況は厳しく、また、将来的にはこれらの問題が深刻となっていくのは確実なため、今後、問題の重要性・必要性等から優先順位を定め、順次改善していきたい。</t>
    <rPh sb="0" eb="2">
      <t>ケイエイ</t>
    </rPh>
    <rPh sb="3" eb="6">
      <t>ケンゼンセイ</t>
    </rPh>
    <rPh sb="7" eb="10">
      <t>コウリツセイ</t>
    </rPh>
    <rPh sb="11" eb="13">
      <t>カイゼン</t>
    </rPh>
    <rPh sb="13" eb="14">
      <t>オヨ</t>
    </rPh>
    <rPh sb="16" eb="18">
      <t>シセツ</t>
    </rPh>
    <rPh sb="19" eb="21">
      <t>カンキョ</t>
    </rPh>
    <rPh sb="21" eb="22">
      <t>トウ</t>
    </rPh>
    <rPh sb="23" eb="26">
      <t>ロウキュウカ</t>
    </rPh>
    <rPh sb="27" eb="29">
      <t>カイゼン</t>
    </rPh>
    <rPh sb="31" eb="33">
      <t>ゲンザイ</t>
    </rPh>
    <rPh sb="34" eb="36">
      <t>ジョウキョウ</t>
    </rPh>
    <rPh sb="37" eb="38">
      <t>キビ</t>
    </rPh>
    <rPh sb="44" eb="47">
      <t>ショウライテキ</t>
    </rPh>
    <rPh sb="53" eb="55">
      <t>モンダイ</t>
    </rPh>
    <rPh sb="56" eb="58">
      <t>シンコク</t>
    </rPh>
    <rPh sb="66" eb="68">
      <t>カクジツ</t>
    </rPh>
    <rPh sb="72" eb="74">
      <t>コンゴ</t>
    </rPh>
    <rPh sb="75" eb="77">
      <t>モンダイ</t>
    </rPh>
    <rPh sb="78" eb="81">
      <t>ジュウヨウセイ</t>
    </rPh>
    <rPh sb="82" eb="84">
      <t>ヒツヨウ</t>
    </rPh>
    <rPh sb="84" eb="85">
      <t>セイ</t>
    </rPh>
    <rPh sb="85" eb="86">
      <t>トウ</t>
    </rPh>
    <rPh sb="88" eb="90">
      <t>ユウセン</t>
    </rPh>
    <rPh sb="90" eb="92">
      <t>ジュンイ</t>
    </rPh>
    <rPh sb="93" eb="94">
      <t>サダ</t>
    </rPh>
    <rPh sb="96" eb="98">
      <t>ジュンジ</t>
    </rPh>
    <rPh sb="98" eb="100">
      <t>カイゼン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</si>
</sst>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019696"/>
        <c:axId val="233016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19696"/>
        <c:axId val="233016952"/>
      </c:lineChart>
      <c:dateAx>
        <c:axId val="233019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3016952"/>
        <c:crosses val="autoZero"/>
        <c:auto val="1"/>
        <c:lblOffset val="100"/>
        <c:baseTimeUnit val="years"/>
      </c:dateAx>
      <c:valAx>
        <c:axId val="233016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3019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97.06</c:v>
                </c:pt>
                <c:pt idx="1">
                  <c:v>100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79048"/>
        <c:axId val="235579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45.95</c:v>
                </c:pt>
                <c:pt idx="3">
                  <c:v>44.69</c:v>
                </c:pt>
                <c:pt idx="4">
                  <c:v>44.69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579048"/>
        <c:axId val="235579440"/>
      </c:lineChart>
      <c:dateAx>
        <c:axId val="235579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5579440"/>
        <c:crosses val="autoZero"/>
        <c:auto val="1"/>
        <c:lblOffset val="100"/>
        <c:baseTimeUnit val="years"/>
      </c:dateAx>
      <c:valAx>
        <c:axId val="235579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5579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75.73</c:v>
                </c:pt>
                <c:pt idx="1">
                  <c:v>70.680000000000007</c:v>
                </c:pt>
                <c:pt idx="2">
                  <c:v>80.709999999999994</c:v>
                </c:pt>
                <c:pt idx="3">
                  <c:v>82.15</c:v>
                </c:pt>
                <c:pt idx="4">
                  <c:v>84.75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942048"/>
        <c:axId val="233942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71.97</c:v>
                </c:pt>
                <c:pt idx="3">
                  <c:v>70.59</c:v>
                </c:pt>
                <c:pt idx="4">
                  <c:v>69.67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42048"/>
        <c:axId val="233942440"/>
      </c:lineChart>
      <c:dateAx>
        <c:axId val="233942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3942440"/>
        <c:crosses val="autoZero"/>
        <c:auto val="1"/>
        <c:lblOffset val="100"/>
        <c:baseTimeUnit val="years"/>
      </c:dateAx>
      <c:valAx>
        <c:axId val="233942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3942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80.75</c:v>
                </c:pt>
                <c:pt idx="1">
                  <c:v>83.37</c:v>
                </c:pt>
                <c:pt idx="2">
                  <c:v>70.010000000000005</c:v>
                </c:pt>
                <c:pt idx="3">
                  <c:v>58.64</c:v>
                </c:pt>
                <c:pt idx="4">
                  <c:v>65.709999999999994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018128"/>
        <c:axId val="233020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18128"/>
        <c:axId val="233020088"/>
      </c:lineChart>
      <c:dateAx>
        <c:axId val="233018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3020088"/>
        <c:crosses val="autoZero"/>
        <c:auto val="1"/>
        <c:lblOffset val="100"/>
        <c:baseTimeUnit val="years"/>
      </c:dateAx>
      <c:valAx>
        <c:axId val="233020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3018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439480"/>
        <c:axId val="23164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439480"/>
        <c:axId val="231641872"/>
      </c:lineChart>
      <c:dateAx>
        <c:axId val="231439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1641872"/>
        <c:crosses val="autoZero"/>
        <c:auto val="1"/>
        <c:lblOffset val="100"/>
        <c:baseTimeUnit val="years"/>
      </c:dateAx>
      <c:valAx>
        <c:axId val="23164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1439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336640"/>
        <c:axId val="235337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336640"/>
        <c:axId val="235337032"/>
      </c:lineChart>
      <c:dateAx>
        <c:axId val="235336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5337032"/>
        <c:crosses val="autoZero"/>
        <c:auto val="1"/>
        <c:lblOffset val="100"/>
        <c:baseTimeUnit val="years"/>
      </c:dateAx>
      <c:valAx>
        <c:axId val="235337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5336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338208"/>
        <c:axId val="235338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338208"/>
        <c:axId val="235338600"/>
      </c:lineChart>
      <c:dateAx>
        <c:axId val="235338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5338600"/>
        <c:crosses val="autoZero"/>
        <c:auto val="1"/>
        <c:lblOffset val="100"/>
        <c:baseTimeUnit val="years"/>
      </c:dateAx>
      <c:valAx>
        <c:axId val="235338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5338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720976"/>
        <c:axId val="232721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20976"/>
        <c:axId val="232721368"/>
      </c:lineChart>
      <c:dateAx>
        <c:axId val="232720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721368"/>
        <c:crosses val="autoZero"/>
        <c:auto val="1"/>
        <c:lblOffset val="100"/>
        <c:baseTimeUnit val="years"/>
      </c:dateAx>
      <c:valAx>
        <c:axId val="232721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720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12360.17</c:v>
                </c:pt>
                <c:pt idx="1">
                  <c:v>11662.02</c:v>
                </c:pt>
                <c:pt idx="2">
                  <c:v>9621.0400000000009</c:v>
                </c:pt>
                <c:pt idx="3">
                  <c:v>7880.32</c:v>
                </c:pt>
                <c:pt idx="4">
                  <c:v>6841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722544"/>
        <c:axId val="232722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1117.1099999999999</c:v>
                </c:pt>
                <c:pt idx="3">
                  <c:v>1161.05</c:v>
                </c:pt>
                <c:pt idx="4">
                  <c:v>979.89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22544"/>
        <c:axId val="232722936"/>
      </c:lineChart>
      <c:dateAx>
        <c:axId val="232722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722936"/>
        <c:crosses val="autoZero"/>
        <c:auto val="1"/>
        <c:lblOffset val="100"/>
        <c:baseTimeUnit val="years"/>
      </c:dateAx>
      <c:valAx>
        <c:axId val="232722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722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41.44</c:v>
                </c:pt>
                <c:pt idx="1">
                  <c:v>35.18</c:v>
                </c:pt>
                <c:pt idx="2">
                  <c:v>28.26</c:v>
                </c:pt>
                <c:pt idx="3">
                  <c:v>25.8</c:v>
                </c:pt>
                <c:pt idx="4">
                  <c:v>16.54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724112"/>
        <c:axId val="232724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41.04</c:v>
                </c:pt>
                <c:pt idx="3">
                  <c:v>41.08</c:v>
                </c:pt>
                <c:pt idx="4">
                  <c:v>41.34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24112"/>
        <c:axId val="232724504"/>
      </c:lineChart>
      <c:dateAx>
        <c:axId val="232724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724504"/>
        <c:crosses val="autoZero"/>
        <c:auto val="1"/>
        <c:lblOffset val="100"/>
        <c:baseTimeUnit val="years"/>
      </c:dateAx>
      <c:valAx>
        <c:axId val="232724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724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367.2</c:v>
                </c:pt>
                <c:pt idx="1">
                  <c:v>435.08</c:v>
                </c:pt>
                <c:pt idx="2">
                  <c:v>564.38</c:v>
                </c:pt>
                <c:pt idx="3">
                  <c:v>716.99</c:v>
                </c:pt>
                <c:pt idx="4">
                  <c:v>1145.3599999999999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77480"/>
        <c:axId val="235577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357.08</c:v>
                </c:pt>
                <c:pt idx="3">
                  <c:v>378.08</c:v>
                </c:pt>
                <c:pt idx="4">
                  <c:v>357.49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577480"/>
        <c:axId val="235577872"/>
      </c:lineChart>
      <c:dateAx>
        <c:axId val="235577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5577872"/>
        <c:crosses val="autoZero"/>
        <c:auto val="1"/>
        <c:lblOffset val="100"/>
        <c:baseTimeUnit val="years"/>
      </c:dateAx>
      <c:valAx>
        <c:axId val="235577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5577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37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昭和村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1347</v>
      </c>
      <c r="AM8" s="64"/>
      <c r="AN8" s="64"/>
      <c r="AO8" s="64"/>
      <c r="AP8" s="64"/>
      <c r="AQ8" s="64"/>
      <c r="AR8" s="64"/>
      <c r="AS8" s="64"/>
      <c r="AT8" s="63">
        <f>データ!S6</f>
        <v>209.46</v>
      </c>
      <c r="AU8" s="63"/>
      <c r="AV8" s="63"/>
      <c r="AW8" s="63"/>
      <c r="AX8" s="63"/>
      <c r="AY8" s="63"/>
      <c r="AZ8" s="63"/>
      <c r="BA8" s="63"/>
      <c r="BB8" s="63">
        <f>データ!T6</f>
        <v>6.43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33.43</v>
      </c>
      <c r="Q10" s="63"/>
      <c r="R10" s="63"/>
      <c r="S10" s="63"/>
      <c r="T10" s="63"/>
      <c r="U10" s="63"/>
      <c r="V10" s="63"/>
      <c r="W10" s="63">
        <f>データ!P6</f>
        <v>86.52</v>
      </c>
      <c r="X10" s="63"/>
      <c r="Y10" s="63"/>
      <c r="Z10" s="63"/>
      <c r="AA10" s="63"/>
      <c r="AB10" s="63"/>
      <c r="AC10" s="63"/>
      <c r="AD10" s="64">
        <f>データ!Q6</f>
        <v>3240</v>
      </c>
      <c r="AE10" s="64"/>
      <c r="AF10" s="64"/>
      <c r="AG10" s="64"/>
      <c r="AH10" s="64"/>
      <c r="AI10" s="64"/>
      <c r="AJ10" s="64"/>
      <c r="AK10" s="2"/>
      <c r="AL10" s="64">
        <f>データ!U6</f>
        <v>446</v>
      </c>
      <c r="AM10" s="64"/>
      <c r="AN10" s="64"/>
      <c r="AO10" s="64"/>
      <c r="AP10" s="64"/>
      <c r="AQ10" s="64"/>
      <c r="AR10" s="64"/>
      <c r="AS10" s="64"/>
      <c r="AT10" s="63">
        <f>データ!V6</f>
        <v>0.79</v>
      </c>
      <c r="AU10" s="63"/>
      <c r="AV10" s="63"/>
      <c r="AW10" s="63"/>
      <c r="AX10" s="63"/>
      <c r="AY10" s="63"/>
      <c r="AZ10" s="63"/>
      <c r="BA10" s="63"/>
      <c r="BB10" s="63">
        <f>データ!W6</f>
        <v>564.55999999999995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74462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昭和村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33.43</v>
      </c>
      <c r="P6" s="32">
        <f t="shared" si="3"/>
        <v>86.52</v>
      </c>
      <c r="Q6" s="32">
        <f t="shared" si="3"/>
        <v>3240</v>
      </c>
      <c r="R6" s="32">
        <f t="shared" si="3"/>
        <v>1347</v>
      </c>
      <c r="S6" s="32">
        <f t="shared" si="3"/>
        <v>209.46</v>
      </c>
      <c r="T6" s="32">
        <f t="shared" si="3"/>
        <v>6.43</v>
      </c>
      <c r="U6" s="32">
        <f t="shared" si="3"/>
        <v>446</v>
      </c>
      <c r="V6" s="32">
        <f t="shared" si="3"/>
        <v>0.79</v>
      </c>
      <c r="W6" s="32">
        <f t="shared" si="3"/>
        <v>564.55999999999995</v>
      </c>
      <c r="X6" s="33">
        <f>IF(X7="",NA(),X7)</f>
        <v>80.75</v>
      </c>
      <c r="Y6" s="33">
        <f t="shared" ref="Y6:AG6" si="4">IF(Y7="",NA(),Y7)</f>
        <v>83.37</v>
      </c>
      <c r="Z6" s="33">
        <f t="shared" si="4"/>
        <v>70.010000000000005</v>
      </c>
      <c r="AA6" s="33">
        <f t="shared" si="4"/>
        <v>58.64</v>
      </c>
      <c r="AB6" s="33">
        <f t="shared" si="4"/>
        <v>65.709999999999994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12360.17</v>
      </c>
      <c r="BF6" s="33">
        <f t="shared" ref="BF6:BN6" si="7">IF(BF7="",NA(),BF7)</f>
        <v>11662.02</v>
      </c>
      <c r="BG6" s="33">
        <f t="shared" si="7"/>
        <v>9621.0400000000009</v>
      </c>
      <c r="BH6" s="33">
        <f t="shared" si="7"/>
        <v>7880.32</v>
      </c>
      <c r="BI6" s="33">
        <f t="shared" si="7"/>
        <v>6841</v>
      </c>
      <c r="BJ6" s="33">
        <f t="shared" si="7"/>
        <v>1224.75</v>
      </c>
      <c r="BK6" s="33">
        <f t="shared" si="7"/>
        <v>1144.05</v>
      </c>
      <c r="BL6" s="33">
        <f t="shared" si="7"/>
        <v>1117.1099999999999</v>
      </c>
      <c r="BM6" s="33">
        <f t="shared" si="7"/>
        <v>1161.05</v>
      </c>
      <c r="BN6" s="33">
        <f t="shared" si="7"/>
        <v>979.89</v>
      </c>
      <c r="BO6" s="32" t="str">
        <f>IF(BO7="","",IF(BO7="-","【-】","【"&amp;SUBSTITUTE(TEXT(BO7,"#,##0.00"),"-","△")&amp;"】"))</f>
        <v>【1,015.77】</v>
      </c>
      <c r="BP6" s="33">
        <f>IF(BP7="",NA(),BP7)</f>
        <v>41.44</v>
      </c>
      <c r="BQ6" s="33">
        <f t="shared" ref="BQ6:BY6" si="8">IF(BQ7="",NA(),BQ7)</f>
        <v>35.18</v>
      </c>
      <c r="BR6" s="33">
        <f t="shared" si="8"/>
        <v>28.26</v>
      </c>
      <c r="BS6" s="33">
        <f t="shared" si="8"/>
        <v>25.8</v>
      </c>
      <c r="BT6" s="33">
        <f t="shared" si="8"/>
        <v>16.54</v>
      </c>
      <c r="BU6" s="33">
        <f t="shared" si="8"/>
        <v>42.13</v>
      </c>
      <c r="BV6" s="33">
        <f t="shared" si="8"/>
        <v>42.48</v>
      </c>
      <c r="BW6" s="33">
        <f t="shared" si="8"/>
        <v>41.04</v>
      </c>
      <c r="BX6" s="33">
        <f t="shared" si="8"/>
        <v>41.08</v>
      </c>
      <c r="BY6" s="33">
        <f t="shared" si="8"/>
        <v>41.34</v>
      </c>
      <c r="BZ6" s="32" t="str">
        <f>IF(BZ7="","",IF(BZ7="-","【-】","【"&amp;SUBSTITUTE(TEXT(BZ7,"#,##0.00"),"-","△")&amp;"】"))</f>
        <v>【52.78】</v>
      </c>
      <c r="CA6" s="33">
        <f>IF(CA7="",NA(),CA7)</f>
        <v>367.2</v>
      </c>
      <c r="CB6" s="33">
        <f t="shared" ref="CB6:CJ6" si="9">IF(CB7="",NA(),CB7)</f>
        <v>435.08</v>
      </c>
      <c r="CC6" s="33">
        <f t="shared" si="9"/>
        <v>564.38</v>
      </c>
      <c r="CD6" s="33">
        <f t="shared" si="9"/>
        <v>716.99</v>
      </c>
      <c r="CE6" s="33">
        <f t="shared" si="9"/>
        <v>1145.3599999999999</v>
      </c>
      <c r="CF6" s="33">
        <f t="shared" si="9"/>
        <v>348.41</v>
      </c>
      <c r="CG6" s="33">
        <f t="shared" si="9"/>
        <v>343.8</v>
      </c>
      <c r="CH6" s="33">
        <f t="shared" si="9"/>
        <v>357.08</v>
      </c>
      <c r="CI6" s="33">
        <f t="shared" si="9"/>
        <v>378.08</v>
      </c>
      <c r="CJ6" s="33">
        <f t="shared" si="9"/>
        <v>357.49</v>
      </c>
      <c r="CK6" s="32" t="str">
        <f>IF(CK7="","",IF(CK7="-","【-】","【"&amp;SUBSTITUTE(TEXT(CK7,"#,##0.00"),"-","△")&amp;"】"))</f>
        <v>【289.81】</v>
      </c>
      <c r="CL6" s="33">
        <f>IF(CL7="",NA(),CL7)</f>
        <v>97.06</v>
      </c>
      <c r="CM6" s="33">
        <f t="shared" ref="CM6:CU6" si="10">IF(CM7="",NA(),CM7)</f>
        <v>100</v>
      </c>
      <c r="CN6" s="32">
        <f t="shared" si="10"/>
        <v>0</v>
      </c>
      <c r="CO6" s="32">
        <f t="shared" si="10"/>
        <v>0</v>
      </c>
      <c r="CP6" s="32">
        <f t="shared" si="10"/>
        <v>0</v>
      </c>
      <c r="CQ6" s="33">
        <f t="shared" si="10"/>
        <v>46.85</v>
      </c>
      <c r="CR6" s="33">
        <f t="shared" si="10"/>
        <v>46.06</v>
      </c>
      <c r="CS6" s="33">
        <f t="shared" si="10"/>
        <v>45.95</v>
      </c>
      <c r="CT6" s="33">
        <f t="shared" si="10"/>
        <v>44.69</v>
      </c>
      <c r="CU6" s="33">
        <f t="shared" si="10"/>
        <v>44.69</v>
      </c>
      <c r="CV6" s="32" t="str">
        <f>IF(CV7="","",IF(CV7="-","【-】","【"&amp;SUBSTITUTE(TEXT(CV7,"#,##0.00"),"-","△")&amp;"】"))</f>
        <v>【52.74】</v>
      </c>
      <c r="CW6" s="33">
        <f>IF(CW7="",NA(),CW7)</f>
        <v>75.73</v>
      </c>
      <c r="CX6" s="33">
        <f t="shared" ref="CX6:DF6" si="11">IF(CX7="",NA(),CX7)</f>
        <v>70.680000000000007</v>
      </c>
      <c r="CY6" s="33">
        <f t="shared" si="11"/>
        <v>80.709999999999994</v>
      </c>
      <c r="CZ6" s="33">
        <f t="shared" si="11"/>
        <v>82.15</v>
      </c>
      <c r="DA6" s="33">
        <f t="shared" si="11"/>
        <v>84.75</v>
      </c>
      <c r="DB6" s="33">
        <f t="shared" si="11"/>
        <v>73.78</v>
      </c>
      <c r="DC6" s="33">
        <f t="shared" si="11"/>
        <v>72.989999999999995</v>
      </c>
      <c r="DD6" s="33">
        <f t="shared" si="11"/>
        <v>71.97</v>
      </c>
      <c r="DE6" s="33">
        <f t="shared" si="11"/>
        <v>70.59</v>
      </c>
      <c r="DF6" s="33">
        <f t="shared" si="11"/>
        <v>69.67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>
        <f>IF(ED7="",NA(),ED7)</f>
        <v>0.08</v>
      </c>
      <c r="EE6" s="33">
        <f t="shared" ref="EE6:EM6" si="14">IF(EE7="",NA(),EE7)</f>
        <v>7.0000000000000007E-2</v>
      </c>
      <c r="EF6" s="33">
        <f t="shared" si="14"/>
        <v>7.0000000000000007E-2</v>
      </c>
      <c r="EG6" s="33">
        <f t="shared" si="14"/>
        <v>7.0000000000000007E-2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0.04</v>
      </c>
      <c r="EL6" s="33">
        <f t="shared" si="14"/>
        <v>7.0000000000000007E-2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74462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33.43</v>
      </c>
      <c r="P7" s="36">
        <v>86.52</v>
      </c>
      <c r="Q7" s="36">
        <v>3240</v>
      </c>
      <c r="R7" s="36">
        <v>1347</v>
      </c>
      <c r="S7" s="36">
        <v>209.46</v>
      </c>
      <c r="T7" s="36">
        <v>6.43</v>
      </c>
      <c r="U7" s="36">
        <v>446</v>
      </c>
      <c r="V7" s="36">
        <v>0.79</v>
      </c>
      <c r="W7" s="36">
        <v>564.55999999999995</v>
      </c>
      <c r="X7" s="36">
        <v>80.75</v>
      </c>
      <c r="Y7" s="36">
        <v>83.37</v>
      </c>
      <c r="Z7" s="36">
        <v>70.010000000000005</v>
      </c>
      <c r="AA7" s="36">
        <v>58.64</v>
      </c>
      <c r="AB7" s="36">
        <v>65.709999999999994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12360.17</v>
      </c>
      <c r="BF7" s="36">
        <v>11662.02</v>
      </c>
      <c r="BG7" s="36">
        <v>9621.0400000000009</v>
      </c>
      <c r="BH7" s="36">
        <v>7880.32</v>
      </c>
      <c r="BI7" s="36">
        <v>6841</v>
      </c>
      <c r="BJ7" s="36">
        <v>1224.75</v>
      </c>
      <c r="BK7" s="36">
        <v>1144.05</v>
      </c>
      <c r="BL7" s="36">
        <v>1117.1099999999999</v>
      </c>
      <c r="BM7" s="36">
        <v>1161.05</v>
      </c>
      <c r="BN7" s="36">
        <v>979.89</v>
      </c>
      <c r="BO7" s="36">
        <v>1015.77</v>
      </c>
      <c r="BP7" s="36">
        <v>41.44</v>
      </c>
      <c r="BQ7" s="36">
        <v>35.18</v>
      </c>
      <c r="BR7" s="36">
        <v>28.26</v>
      </c>
      <c r="BS7" s="36">
        <v>25.8</v>
      </c>
      <c r="BT7" s="36">
        <v>16.54</v>
      </c>
      <c r="BU7" s="36">
        <v>42.13</v>
      </c>
      <c r="BV7" s="36">
        <v>42.48</v>
      </c>
      <c r="BW7" s="36">
        <v>41.04</v>
      </c>
      <c r="BX7" s="36">
        <v>41.08</v>
      </c>
      <c r="BY7" s="36">
        <v>41.34</v>
      </c>
      <c r="BZ7" s="36">
        <v>52.78</v>
      </c>
      <c r="CA7" s="36">
        <v>367.2</v>
      </c>
      <c r="CB7" s="36">
        <v>435.08</v>
      </c>
      <c r="CC7" s="36">
        <v>564.38</v>
      </c>
      <c r="CD7" s="36">
        <v>716.99</v>
      </c>
      <c r="CE7" s="36">
        <v>1145.3599999999999</v>
      </c>
      <c r="CF7" s="36">
        <v>348.41</v>
      </c>
      <c r="CG7" s="36">
        <v>343.8</v>
      </c>
      <c r="CH7" s="36">
        <v>357.08</v>
      </c>
      <c r="CI7" s="36">
        <v>378.08</v>
      </c>
      <c r="CJ7" s="36">
        <v>357.49</v>
      </c>
      <c r="CK7" s="36">
        <v>289.81</v>
      </c>
      <c r="CL7" s="36">
        <v>97.06</v>
      </c>
      <c r="CM7" s="36">
        <v>100</v>
      </c>
      <c r="CN7" s="36">
        <v>0</v>
      </c>
      <c r="CO7" s="36">
        <v>0</v>
      </c>
      <c r="CP7" s="36">
        <v>0</v>
      </c>
      <c r="CQ7" s="36">
        <v>46.85</v>
      </c>
      <c r="CR7" s="36">
        <v>46.06</v>
      </c>
      <c r="CS7" s="36">
        <v>45.95</v>
      </c>
      <c r="CT7" s="36">
        <v>44.69</v>
      </c>
      <c r="CU7" s="36">
        <v>44.69</v>
      </c>
      <c r="CV7" s="36">
        <v>52.74</v>
      </c>
      <c r="CW7" s="36">
        <v>75.73</v>
      </c>
      <c r="CX7" s="36">
        <v>70.680000000000007</v>
      </c>
      <c r="CY7" s="36">
        <v>80.709999999999994</v>
      </c>
      <c r="CZ7" s="36">
        <v>82.15</v>
      </c>
      <c r="DA7" s="36">
        <v>84.75</v>
      </c>
      <c r="DB7" s="36">
        <v>73.78</v>
      </c>
      <c r="DC7" s="36">
        <v>72.989999999999995</v>
      </c>
      <c r="DD7" s="36">
        <v>71.97</v>
      </c>
      <c r="DE7" s="36">
        <v>70.59</v>
      </c>
      <c r="DF7" s="36">
        <v>69.67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0.08</v>
      </c>
      <c r="EE7" s="36">
        <v>7.0000000000000007E-2</v>
      </c>
      <c r="EF7" s="36">
        <v>7.0000000000000007E-2</v>
      </c>
      <c r="EG7" s="36">
        <v>7.0000000000000007E-2</v>
      </c>
      <c r="EH7" s="36">
        <v>0</v>
      </c>
      <c r="EI7" s="36">
        <v>0.08</v>
      </c>
      <c r="EJ7" s="36">
        <v>0.06</v>
      </c>
      <c r="EK7" s="36">
        <v>0.04</v>
      </c>
      <c r="EL7" s="36">
        <v>7.0000000000000007E-2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束原 健史</cp:lastModifiedBy>
  <dcterms:created xsi:type="dcterms:W3CDTF">2017-02-08T03:07:51Z</dcterms:created>
  <dcterms:modified xsi:type="dcterms:W3CDTF">2017-02-20T01:06:19Z</dcterms:modified>
  <cp:category/>
</cp:coreProperties>
</file>