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01_総務課\02_企画財政係\01_財政担当\地方公営企業関係\290217【〆切】公営企業｜経営比較分析表\31_三島町\"/>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<sst xmlns="http://schemas.openxmlformats.org/spreadsheetml/2006/main" count="221" uniqueCount="111">
  <si>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</si>
  <si>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</si>
  <si>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</si>
  <si>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</si>
  <si>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</si>
  <si>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</si>
  <si>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</si>
  <si>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</si>
  <si>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</si>
  <si>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</si>
  <si>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</si>
  <si>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</si>
  <si>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</si>
  <si>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</si>
  <si>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</si>
  <si>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</si>
  <si>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</si>
  <si>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</si>
  <si>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</si>
  <si>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</si>
  <si>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</si>
  <si>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</si>
  <si>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</si>
  <si>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</si>
  <si>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</si>
  <si>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</si>
  <si>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</si>
  <si>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</si>
  <si>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</si>
  <si>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</si>
  <si>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</si>
  <si>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</si>
  <si>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</si>
  <si>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</si>
  <si>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</si>
  <si>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</si>
  <si>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</si>
  <si>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</si>
  <si>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</si>
  <si>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</si>
  <si>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</si>
  <si>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</si>
  <si>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</si>
  <si>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</si>
  <si>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</si>
  <si>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</si>
  <si>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</si>
  <si>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</si>
  <si>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</si>
  <si>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</si>
  <si>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</si>
  <si>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</si>
  <si>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</si>
  <si>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</si>
  <si>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</si>
  <si>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</si>
  <si>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</si>
  <si>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</si>
  <si>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</si>
  <si>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</si>
  <si>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</si>
  <si>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</si>
  <si>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</si>
  <si>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</si>
  <si>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</si>
  <si>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</si>
  <si>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</si>
  <si>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</si>
  <si>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</si>
  <si>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</si>
  <si>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</si>
  <si>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</si>
  <si>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</si>
  <si>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</si>
  <si>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</si>
  <si>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</si>
  <si>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</si>
  <si>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</si>
  <si>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</si>
  <si>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</si>
  <si>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</si>
  <si>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</si>
  <si>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</si>
  <si>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</si>
  <si>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</si>
  <si>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</si>
  <si>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</si>
  <si>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</si>
  <si>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</si>
  <si>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</si>
  <si>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</si>
  <si>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</si>
  <si>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</si>
  <si>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</si>
  <si>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</si>
  <si>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</si>
  <si>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三島町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</si>
  <si>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</si>
  <si>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</si>
  <si>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</si>
  <si>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</si>
  <si>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</si>
  <si>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</si>
  <si>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</si>
  <si>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</si>
  <si>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</si>
  <si>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</si>
  <si>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</si>
  <si>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近年は100％に近い数値で推移している。
④　事業規模に対し、企業債残高が少ないため、類似団体と比較して低い数値となっている。。
⑤　類似団体と比較して高い数値で推移しており、使用料での収入で経営している割合が高いといえる。
⑥　類似団体と比較してほぼ同水準で推移している。
⑦　類似団体より低い数値で推移している。
⑧　100％に近い数値で推移しており、類似団体と比較しても高い数値となっている。
　以上のことから、平成27年度までは類似団体比較して企業債残高の減少から、経営は比較的安定しているといえる。しかし、農業集落排水は処理区域内人口が少なく有収水量も少ないため、汚水処理原価が高い傾向にあるといえる。</t>
    <phoneticPr fontId="4"/>
  </si>
  <si>
    <t>③　農業集落排水の管渠については、法定耐用年数が経過するまで期間があるため、計画的な更新が必要な時期は未定である。</t>
    <phoneticPr fontId="4"/>
  </si>
  <si>
    <t>　農業集落排水は類似団体に近い経営ができているといえる。今後は、より健全・効率的な経営のために汚水処理費の削減に努めることが必要である。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</si>
</sst>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5591440"/>
        <c:axId val="195591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0.01</c:v>
                </c:pt>
              </c:numCache>
            </c:numRef>
          </c:val>
          <c:smooth val="0"/>
        </c:ser>
        <c:dLbls>
          <c:showLegendKey val="0"/>
          <c:showVal val="0"/>
          <c:showCatName val="0"/>
          <c:showSerName val="0"/>
          <c:showPercent val="0"/>
          <c:showBubbleSize val="0"/>
        </c:dLbls>
        <c:marker val="1"/>
        <c:smooth val="0"/>
        <c:axId val="195591440"/>
        <c:axId val="195591832"/>
      </c:lineChart>
      <c:dateAx>
        <c:axId val="195591440"/>
        <c:scaling>
          <c:orientation val="minMax"/>
        </c:scaling>
        <c:delete val="1"/>
        <c:axPos val="b"/>
        <c:numFmt formatCode="ge" sourceLinked="1"/>
        <c:majorTickMark val="none"/>
        <c:minorTickMark val="none"/>
        <c:tickLblPos val="none"/>
        <c:crossAx val="195591832"/>
        <c:crosses val="autoZero"/>
        <c:auto val="1"/>
        <c:lblOffset val="100"/>
        <c:baseTimeUnit val="years"/>
      </c:dateAx>
      <c:valAx>
        <c:axId val="195591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59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42.59</c:v>
                </c:pt>
                <c:pt idx="1">
                  <c:v>42.59</c:v>
                </c:pt>
                <c:pt idx="2">
                  <c:v>42.59</c:v>
                </c:pt>
                <c:pt idx="3">
                  <c:v>42.59</c:v>
                </c:pt>
                <c:pt idx="4">
                  <c:v>42.59</c:v>
                </c:pt>
              </c:numCache>
            </c:numRef>
          </c:val>
        </c:ser>
        <c:dLbls>
          <c:showLegendKey val="0"/>
          <c:showVal val="0"/>
          <c:showCatName val="0"/>
          <c:showSerName val="0"/>
          <c:showPercent val="0"/>
          <c:showBubbleSize val="0"/>
        </c:dLbls>
        <c:gapWidth val="150"/>
        <c:axId val="280826840"/>
        <c:axId val="28082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52.31</c:v>
                </c:pt>
              </c:numCache>
            </c:numRef>
          </c:val>
          <c:smooth val="0"/>
        </c:ser>
        <c:dLbls>
          <c:showLegendKey val="0"/>
          <c:showVal val="0"/>
          <c:showCatName val="0"/>
          <c:showSerName val="0"/>
          <c:showPercent val="0"/>
          <c:showBubbleSize val="0"/>
        </c:dLbls>
        <c:marker val="1"/>
        <c:smooth val="0"/>
        <c:axId val="280826840"/>
        <c:axId val="280827232"/>
      </c:lineChart>
      <c:dateAx>
        <c:axId val="280826840"/>
        <c:scaling>
          <c:orientation val="minMax"/>
        </c:scaling>
        <c:delete val="1"/>
        <c:axPos val="b"/>
        <c:numFmt formatCode="ge" sourceLinked="1"/>
        <c:majorTickMark val="none"/>
        <c:minorTickMark val="none"/>
        <c:tickLblPos val="none"/>
        <c:crossAx val="280827232"/>
        <c:crosses val="autoZero"/>
        <c:auto val="1"/>
        <c:lblOffset val="100"/>
        <c:baseTimeUnit val="years"/>
      </c:dateAx>
      <c:valAx>
        <c:axId val="28082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826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92.96</c:v>
                </c:pt>
                <c:pt idx="1">
                  <c:v>95.08</c:v>
                </c:pt>
                <c:pt idx="2">
                  <c:v>97.29</c:v>
                </c:pt>
                <c:pt idx="3">
                  <c:v>97.2</c:v>
                </c:pt>
                <c:pt idx="4">
                  <c:v>97.12</c:v>
                </c:pt>
              </c:numCache>
            </c:numRef>
          </c:val>
        </c:ser>
        <c:dLbls>
          <c:showLegendKey val="0"/>
          <c:showVal val="0"/>
          <c:showCatName val="0"/>
          <c:showSerName val="0"/>
          <c:showPercent val="0"/>
          <c:showBubbleSize val="0"/>
        </c:dLbls>
        <c:gapWidth val="150"/>
        <c:axId val="280899064"/>
        <c:axId val="28089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84.32</c:v>
                </c:pt>
              </c:numCache>
            </c:numRef>
          </c:val>
          <c:smooth val="0"/>
        </c:ser>
        <c:dLbls>
          <c:showLegendKey val="0"/>
          <c:showVal val="0"/>
          <c:showCatName val="0"/>
          <c:showSerName val="0"/>
          <c:showPercent val="0"/>
          <c:showBubbleSize val="0"/>
        </c:dLbls>
        <c:marker val="1"/>
        <c:smooth val="0"/>
        <c:axId val="280899064"/>
        <c:axId val="280899456"/>
      </c:lineChart>
      <c:dateAx>
        <c:axId val="280899064"/>
        <c:scaling>
          <c:orientation val="minMax"/>
        </c:scaling>
        <c:delete val="1"/>
        <c:axPos val="b"/>
        <c:numFmt formatCode="ge" sourceLinked="1"/>
        <c:majorTickMark val="none"/>
        <c:minorTickMark val="none"/>
        <c:tickLblPos val="none"/>
        <c:crossAx val="280899456"/>
        <c:crosses val="autoZero"/>
        <c:auto val="1"/>
        <c:lblOffset val="100"/>
        <c:baseTimeUnit val="years"/>
      </c:dateAx>
      <c:valAx>
        <c:axId val="28089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899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98.2</c:v>
                </c:pt>
                <c:pt idx="1">
                  <c:v>66.36</c:v>
                </c:pt>
                <c:pt idx="2">
                  <c:v>97.73</c:v>
                </c:pt>
                <c:pt idx="3">
                  <c:v>99.71</c:v>
                </c:pt>
                <c:pt idx="4">
                  <c:v>105.08</c:v>
                </c:pt>
              </c:numCache>
            </c:numRef>
          </c:val>
        </c:ser>
        <c:dLbls>
          <c:showLegendKey val="0"/>
          <c:showVal val="0"/>
          <c:showCatName val="0"/>
          <c:showSerName val="0"/>
          <c:showPercent val="0"/>
          <c:showBubbleSize val="0"/>
        </c:dLbls>
        <c:gapWidth val="150"/>
        <c:axId val="195593008"/>
        <c:axId val="195593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593008"/>
        <c:axId val="195593400"/>
      </c:lineChart>
      <c:dateAx>
        <c:axId val="195593008"/>
        <c:scaling>
          <c:orientation val="minMax"/>
        </c:scaling>
        <c:delete val="1"/>
        <c:axPos val="b"/>
        <c:numFmt formatCode="ge" sourceLinked="1"/>
        <c:majorTickMark val="none"/>
        <c:minorTickMark val="none"/>
        <c:tickLblPos val="none"/>
        <c:crossAx val="195593400"/>
        <c:crosses val="autoZero"/>
        <c:auto val="1"/>
        <c:lblOffset val="100"/>
        <c:baseTimeUnit val="years"/>
      </c:dateAx>
      <c:valAx>
        <c:axId val="195593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59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5594576"/>
        <c:axId val="19921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594576"/>
        <c:axId val="199216064"/>
      </c:lineChart>
      <c:dateAx>
        <c:axId val="195594576"/>
        <c:scaling>
          <c:orientation val="minMax"/>
        </c:scaling>
        <c:delete val="1"/>
        <c:axPos val="b"/>
        <c:numFmt formatCode="ge" sourceLinked="1"/>
        <c:majorTickMark val="none"/>
        <c:minorTickMark val="none"/>
        <c:tickLblPos val="none"/>
        <c:crossAx val="199216064"/>
        <c:crosses val="autoZero"/>
        <c:auto val="1"/>
        <c:lblOffset val="100"/>
        <c:baseTimeUnit val="years"/>
      </c:dateAx>
      <c:valAx>
        <c:axId val="19921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59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9218808"/>
        <c:axId val="19921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9218808"/>
        <c:axId val="199219200"/>
      </c:lineChart>
      <c:dateAx>
        <c:axId val="199218808"/>
        <c:scaling>
          <c:orientation val="minMax"/>
        </c:scaling>
        <c:delete val="1"/>
        <c:axPos val="b"/>
        <c:numFmt formatCode="ge" sourceLinked="1"/>
        <c:majorTickMark val="none"/>
        <c:minorTickMark val="none"/>
        <c:tickLblPos val="none"/>
        <c:crossAx val="199219200"/>
        <c:crosses val="autoZero"/>
        <c:auto val="1"/>
        <c:lblOffset val="100"/>
        <c:baseTimeUnit val="years"/>
      </c:dateAx>
      <c:valAx>
        <c:axId val="19921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218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9277880"/>
        <c:axId val="19927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9277880"/>
        <c:axId val="199278272"/>
      </c:lineChart>
      <c:dateAx>
        <c:axId val="199277880"/>
        <c:scaling>
          <c:orientation val="minMax"/>
        </c:scaling>
        <c:delete val="1"/>
        <c:axPos val="b"/>
        <c:numFmt formatCode="ge" sourceLinked="1"/>
        <c:majorTickMark val="none"/>
        <c:minorTickMark val="none"/>
        <c:tickLblPos val="none"/>
        <c:crossAx val="199278272"/>
        <c:crosses val="autoZero"/>
        <c:auto val="1"/>
        <c:lblOffset val="100"/>
        <c:baseTimeUnit val="years"/>
      </c:dateAx>
      <c:valAx>
        <c:axId val="19927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277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9218416"/>
        <c:axId val="199218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9218416"/>
        <c:axId val="199218024"/>
      </c:lineChart>
      <c:dateAx>
        <c:axId val="199218416"/>
        <c:scaling>
          <c:orientation val="minMax"/>
        </c:scaling>
        <c:delete val="1"/>
        <c:axPos val="b"/>
        <c:numFmt formatCode="ge" sourceLinked="1"/>
        <c:majorTickMark val="none"/>
        <c:minorTickMark val="none"/>
        <c:tickLblPos val="none"/>
        <c:crossAx val="199218024"/>
        <c:crosses val="autoZero"/>
        <c:auto val="1"/>
        <c:lblOffset val="100"/>
        <c:baseTimeUnit val="years"/>
      </c:dateAx>
      <c:valAx>
        <c:axId val="199218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21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formatCode="#,##0.00;&quot;△&quot;#,##0.00;&quot;-&quot;">
                  <c:v>24.95</c:v>
                </c:pt>
                <c:pt idx="1">
                  <c:v>0</c:v>
                </c:pt>
                <c:pt idx="2">
                  <c:v>0</c:v>
                </c:pt>
                <c:pt idx="3">
                  <c:v>0</c:v>
                </c:pt>
                <c:pt idx="4" formatCode="#,##0.00;&quot;△&quot;#,##0.00;&quot;-&quot;">
                  <c:v>881.81</c:v>
                </c:pt>
              </c:numCache>
            </c:numRef>
          </c:val>
        </c:ser>
        <c:dLbls>
          <c:showLegendKey val="0"/>
          <c:showVal val="0"/>
          <c:showCatName val="0"/>
          <c:showSerName val="0"/>
          <c:showPercent val="0"/>
          <c:showBubbleSize val="0"/>
        </c:dLbls>
        <c:gapWidth val="150"/>
        <c:axId val="199279448"/>
        <c:axId val="19927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1081.8</c:v>
                </c:pt>
              </c:numCache>
            </c:numRef>
          </c:val>
          <c:smooth val="0"/>
        </c:ser>
        <c:dLbls>
          <c:showLegendKey val="0"/>
          <c:showVal val="0"/>
          <c:showCatName val="0"/>
          <c:showSerName val="0"/>
          <c:showPercent val="0"/>
          <c:showBubbleSize val="0"/>
        </c:dLbls>
        <c:marker val="1"/>
        <c:smooth val="0"/>
        <c:axId val="199279448"/>
        <c:axId val="199279840"/>
      </c:lineChart>
      <c:dateAx>
        <c:axId val="199279448"/>
        <c:scaling>
          <c:orientation val="minMax"/>
        </c:scaling>
        <c:delete val="1"/>
        <c:axPos val="b"/>
        <c:numFmt formatCode="ge" sourceLinked="1"/>
        <c:majorTickMark val="none"/>
        <c:minorTickMark val="none"/>
        <c:tickLblPos val="none"/>
        <c:crossAx val="199279840"/>
        <c:crosses val="autoZero"/>
        <c:auto val="1"/>
        <c:lblOffset val="100"/>
        <c:baseTimeUnit val="years"/>
      </c:dateAx>
      <c:valAx>
        <c:axId val="19927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279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67.459999999999994</c:v>
                </c:pt>
                <c:pt idx="1">
                  <c:v>55.33</c:v>
                </c:pt>
                <c:pt idx="2">
                  <c:v>72.260000000000005</c:v>
                </c:pt>
                <c:pt idx="3">
                  <c:v>69.48</c:v>
                </c:pt>
                <c:pt idx="4">
                  <c:v>65.78</c:v>
                </c:pt>
              </c:numCache>
            </c:numRef>
          </c:val>
        </c:ser>
        <c:dLbls>
          <c:showLegendKey val="0"/>
          <c:showVal val="0"/>
          <c:showCatName val="0"/>
          <c:showSerName val="0"/>
          <c:showPercent val="0"/>
          <c:showBubbleSize val="0"/>
        </c:dLbls>
        <c:gapWidth val="150"/>
        <c:axId val="199281016"/>
        <c:axId val="28082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52.19</c:v>
                </c:pt>
              </c:numCache>
            </c:numRef>
          </c:val>
          <c:smooth val="0"/>
        </c:ser>
        <c:dLbls>
          <c:showLegendKey val="0"/>
          <c:showVal val="0"/>
          <c:showCatName val="0"/>
          <c:showSerName val="0"/>
          <c:showPercent val="0"/>
          <c:showBubbleSize val="0"/>
        </c:dLbls>
        <c:marker val="1"/>
        <c:smooth val="0"/>
        <c:axId val="199281016"/>
        <c:axId val="280824096"/>
      </c:lineChart>
      <c:dateAx>
        <c:axId val="199281016"/>
        <c:scaling>
          <c:orientation val="minMax"/>
        </c:scaling>
        <c:delete val="1"/>
        <c:axPos val="b"/>
        <c:numFmt formatCode="ge" sourceLinked="1"/>
        <c:majorTickMark val="none"/>
        <c:minorTickMark val="none"/>
        <c:tickLblPos val="none"/>
        <c:crossAx val="280824096"/>
        <c:crosses val="autoZero"/>
        <c:auto val="1"/>
        <c:lblOffset val="100"/>
        <c:baseTimeUnit val="years"/>
      </c:dateAx>
      <c:valAx>
        <c:axId val="28082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281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383.44</c:v>
                </c:pt>
                <c:pt idx="1">
                  <c:v>482.78</c:v>
                </c:pt>
                <c:pt idx="2">
                  <c:v>367</c:v>
                </c:pt>
                <c:pt idx="3">
                  <c:v>391.04</c:v>
                </c:pt>
                <c:pt idx="4">
                  <c:v>427.31</c:v>
                </c:pt>
              </c:numCache>
            </c:numRef>
          </c:val>
        </c:ser>
        <c:dLbls>
          <c:showLegendKey val="0"/>
          <c:showVal val="0"/>
          <c:showCatName val="0"/>
          <c:showSerName val="0"/>
          <c:showPercent val="0"/>
          <c:showBubbleSize val="0"/>
        </c:dLbls>
        <c:gapWidth val="150"/>
        <c:axId val="280825272"/>
        <c:axId val="28082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296.14</c:v>
                </c:pt>
              </c:numCache>
            </c:numRef>
          </c:val>
          <c:smooth val="0"/>
        </c:ser>
        <c:dLbls>
          <c:showLegendKey val="0"/>
          <c:showVal val="0"/>
          <c:showCatName val="0"/>
          <c:showSerName val="0"/>
          <c:showPercent val="0"/>
          <c:showBubbleSize val="0"/>
        </c:dLbls>
        <c:marker val="1"/>
        <c:smooth val="0"/>
        <c:axId val="280825272"/>
        <c:axId val="280825664"/>
      </c:lineChart>
      <c:dateAx>
        <c:axId val="280825272"/>
        <c:scaling>
          <c:orientation val="minMax"/>
        </c:scaling>
        <c:delete val="1"/>
        <c:axPos val="b"/>
        <c:numFmt formatCode="ge" sourceLinked="1"/>
        <c:majorTickMark val="none"/>
        <c:minorTickMark val="none"/>
        <c:tickLblPos val="none"/>
        <c:crossAx val="280825664"/>
        <c:crosses val="autoZero"/>
        <c:auto val="1"/>
        <c:lblOffset val="100"/>
        <c:baseTimeUnit val="years"/>
      </c:dateAx>
      <c:valAx>
        <c:axId val="28082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825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M34" zoomScale="40" zoomScaleNormal="4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福島県　三島町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1765</v>
      </c>
      <c r="AM8" s="64"/>
      <c r="AN8" s="64"/>
      <c r="AO8" s="64"/>
      <c r="AP8" s="64"/>
      <c r="AQ8" s="64"/>
      <c r="AR8" s="64"/>
      <c r="AS8" s="64"/>
      <c r="AT8" s="63">
        <f>データ!S6</f>
        <v>90.81</v>
      </c>
      <c r="AU8" s="63"/>
      <c r="AV8" s="63"/>
      <c r="AW8" s="63"/>
      <c r="AX8" s="63"/>
      <c r="AY8" s="63"/>
      <c r="AZ8" s="63"/>
      <c r="BA8" s="63"/>
      <c r="BB8" s="63">
        <f>データ!T6</f>
        <v>19.440000000000001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27.87</v>
      </c>
      <c r="Q10" s="63"/>
      <c r="R10" s="63"/>
      <c r="S10" s="63"/>
      <c r="T10" s="63"/>
      <c r="U10" s="63"/>
      <c r="V10" s="63"/>
      <c r="W10" s="63">
        <f>データ!P6</f>
        <v>100</v>
      </c>
      <c r="X10" s="63"/>
      <c r="Y10" s="63"/>
      <c r="Z10" s="63"/>
      <c r="AA10" s="63"/>
      <c r="AB10" s="63"/>
      <c r="AC10" s="63"/>
      <c r="AD10" s="64">
        <f>データ!Q6</f>
        <v>4950</v>
      </c>
      <c r="AE10" s="64"/>
      <c r="AF10" s="64"/>
      <c r="AG10" s="64"/>
      <c r="AH10" s="64"/>
      <c r="AI10" s="64"/>
      <c r="AJ10" s="64"/>
      <c r="AK10" s="2"/>
      <c r="AL10" s="64">
        <f>データ!U6</f>
        <v>486</v>
      </c>
      <c r="AM10" s="64"/>
      <c r="AN10" s="64"/>
      <c r="AO10" s="64"/>
      <c r="AP10" s="64"/>
      <c r="AQ10" s="64"/>
      <c r="AR10" s="64"/>
      <c r="AS10" s="64"/>
      <c r="AT10" s="63">
        <f>データ!V6</f>
        <v>0.5</v>
      </c>
      <c r="AU10" s="63"/>
      <c r="AV10" s="63"/>
      <c r="AW10" s="63"/>
      <c r="AX10" s="63"/>
      <c r="AY10" s="63"/>
      <c r="AZ10" s="63"/>
      <c r="BA10" s="63"/>
      <c r="BB10" s="63">
        <f>データ!W6</f>
        <v>972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74446</v>
      </c>
      <c r="D6" s="31">
        <f t="shared" si="3"/>
        <v>47</v>
      </c>
      <c r="E6" s="31">
        <f t="shared" si="3"/>
        <v>17</v>
      </c>
      <c r="F6" s="31">
        <f t="shared" si="3"/>
        <v>5</v>
      </c>
      <c r="G6" s="31">
        <f t="shared" si="3"/>
        <v>0</v>
      </c>
      <c r="H6" s="31" t="str">
        <f t="shared" si="3"/>
        <v>福島県　三島町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27.87</v>
      </c>
      <c r="P6" s="32">
        <f t="shared" si="3"/>
        <v>100</v>
      </c>
      <c r="Q6" s="32">
        <f t="shared" si="3"/>
        <v>4950</v>
      </c>
      <c r="R6" s="32">
        <f t="shared" si="3"/>
        <v>1765</v>
      </c>
      <c r="S6" s="32">
        <f t="shared" si="3"/>
        <v>90.81</v>
      </c>
      <c r="T6" s="32">
        <f t="shared" si="3"/>
        <v>19.440000000000001</v>
      </c>
      <c r="U6" s="32">
        <f t="shared" si="3"/>
        <v>486</v>
      </c>
      <c r="V6" s="32">
        <f t="shared" si="3"/>
        <v>0.5</v>
      </c>
      <c r="W6" s="32">
        <f t="shared" si="3"/>
        <v>972</v>
      </c>
      <c r="X6" s="33">
        <f>IF(X7="",NA(),X7)</f>
        <v>98.2</v>
      </c>
      <c r="Y6" s="33">
        <f t="shared" ref="Y6:AG6" si="4">IF(Y7="",NA(),Y7)</f>
        <v>66.36</v>
      </c>
      <c r="Z6" s="33">
        <f t="shared" si="4"/>
        <v>97.73</v>
      </c>
      <c r="AA6" s="33">
        <f t="shared" si="4"/>
        <v>99.71</v>
      </c>
      <c r="AB6" s="33">
        <f t="shared" si="4"/>
        <v>105.08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24.95</v>
      </c>
      <c r="BF6" s="32">
        <f t="shared" ref="BF6:BN6" si="7">IF(BF7="",NA(),BF7)</f>
        <v>0</v>
      </c>
      <c r="BG6" s="32">
        <f t="shared" si="7"/>
        <v>0</v>
      </c>
      <c r="BH6" s="32">
        <f t="shared" si="7"/>
        <v>0</v>
      </c>
      <c r="BI6" s="33">
        <f t="shared" si="7"/>
        <v>881.81</v>
      </c>
      <c r="BJ6" s="33">
        <f t="shared" si="7"/>
        <v>1224.75</v>
      </c>
      <c r="BK6" s="33">
        <f t="shared" si="7"/>
        <v>1144.05</v>
      </c>
      <c r="BL6" s="33">
        <f t="shared" si="7"/>
        <v>1117.1099999999999</v>
      </c>
      <c r="BM6" s="33">
        <f t="shared" si="7"/>
        <v>1161.05</v>
      </c>
      <c r="BN6" s="33">
        <f t="shared" si="7"/>
        <v>1081.8</v>
      </c>
      <c r="BO6" s="32" t="str">
        <f>IF(BO7="","",IF(BO7="-","【-】","【"&amp;SUBSTITUTE(TEXT(BO7,"#,##0.00"),"-","△")&amp;"】"))</f>
        <v>【1,015.77】</v>
      </c>
      <c r="BP6" s="33">
        <f>IF(BP7="",NA(),BP7)</f>
        <v>67.459999999999994</v>
      </c>
      <c r="BQ6" s="33">
        <f t="shared" ref="BQ6:BY6" si="8">IF(BQ7="",NA(),BQ7)</f>
        <v>55.33</v>
      </c>
      <c r="BR6" s="33">
        <f t="shared" si="8"/>
        <v>72.260000000000005</v>
      </c>
      <c r="BS6" s="33">
        <f t="shared" si="8"/>
        <v>69.48</v>
      </c>
      <c r="BT6" s="33">
        <f t="shared" si="8"/>
        <v>65.78</v>
      </c>
      <c r="BU6" s="33">
        <f t="shared" si="8"/>
        <v>42.13</v>
      </c>
      <c r="BV6" s="33">
        <f t="shared" si="8"/>
        <v>42.48</v>
      </c>
      <c r="BW6" s="33">
        <f t="shared" si="8"/>
        <v>41.04</v>
      </c>
      <c r="BX6" s="33">
        <f t="shared" si="8"/>
        <v>41.08</v>
      </c>
      <c r="BY6" s="33">
        <f t="shared" si="8"/>
        <v>52.19</v>
      </c>
      <c r="BZ6" s="32" t="str">
        <f>IF(BZ7="","",IF(BZ7="-","【-】","【"&amp;SUBSTITUTE(TEXT(BZ7,"#,##0.00"),"-","△")&amp;"】"))</f>
        <v>【52.78】</v>
      </c>
      <c r="CA6" s="33">
        <f>IF(CA7="",NA(),CA7)</f>
        <v>383.44</v>
      </c>
      <c r="CB6" s="33">
        <f t="shared" ref="CB6:CJ6" si="9">IF(CB7="",NA(),CB7)</f>
        <v>482.78</v>
      </c>
      <c r="CC6" s="33">
        <f t="shared" si="9"/>
        <v>367</v>
      </c>
      <c r="CD6" s="33">
        <f t="shared" si="9"/>
        <v>391.04</v>
      </c>
      <c r="CE6" s="33">
        <f t="shared" si="9"/>
        <v>427.31</v>
      </c>
      <c r="CF6" s="33">
        <f t="shared" si="9"/>
        <v>348.41</v>
      </c>
      <c r="CG6" s="33">
        <f t="shared" si="9"/>
        <v>343.8</v>
      </c>
      <c r="CH6" s="33">
        <f t="shared" si="9"/>
        <v>357.08</v>
      </c>
      <c r="CI6" s="33">
        <f t="shared" si="9"/>
        <v>378.08</v>
      </c>
      <c r="CJ6" s="33">
        <f t="shared" si="9"/>
        <v>296.14</v>
      </c>
      <c r="CK6" s="32" t="str">
        <f>IF(CK7="","",IF(CK7="-","【-】","【"&amp;SUBSTITUTE(TEXT(CK7,"#,##0.00"),"-","△")&amp;"】"))</f>
        <v>【289.81】</v>
      </c>
      <c r="CL6" s="33">
        <f>IF(CL7="",NA(),CL7)</f>
        <v>42.59</v>
      </c>
      <c r="CM6" s="33">
        <f t="shared" ref="CM6:CU6" si="10">IF(CM7="",NA(),CM7)</f>
        <v>42.59</v>
      </c>
      <c r="CN6" s="33">
        <f t="shared" si="10"/>
        <v>42.59</v>
      </c>
      <c r="CO6" s="33">
        <f t="shared" si="10"/>
        <v>42.59</v>
      </c>
      <c r="CP6" s="33">
        <f t="shared" si="10"/>
        <v>42.59</v>
      </c>
      <c r="CQ6" s="33">
        <f t="shared" si="10"/>
        <v>46.85</v>
      </c>
      <c r="CR6" s="33">
        <f t="shared" si="10"/>
        <v>46.06</v>
      </c>
      <c r="CS6" s="33">
        <f t="shared" si="10"/>
        <v>45.95</v>
      </c>
      <c r="CT6" s="33">
        <f t="shared" si="10"/>
        <v>44.69</v>
      </c>
      <c r="CU6" s="33">
        <f t="shared" si="10"/>
        <v>52.31</v>
      </c>
      <c r="CV6" s="32" t="str">
        <f>IF(CV7="","",IF(CV7="-","【-】","【"&amp;SUBSTITUTE(TEXT(CV7,"#,##0.00"),"-","△")&amp;"】"))</f>
        <v>【52.74】</v>
      </c>
      <c r="CW6" s="33">
        <f>IF(CW7="",NA(),CW7)</f>
        <v>92.96</v>
      </c>
      <c r="CX6" s="33">
        <f t="shared" ref="CX6:DF6" si="11">IF(CX7="",NA(),CX7)</f>
        <v>95.08</v>
      </c>
      <c r="CY6" s="33">
        <f t="shared" si="11"/>
        <v>97.29</v>
      </c>
      <c r="CZ6" s="33">
        <f t="shared" si="11"/>
        <v>97.2</v>
      </c>
      <c r="DA6" s="33">
        <f t="shared" si="11"/>
        <v>97.12</v>
      </c>
      <c r="DB6" s="33">
        <f t="shared" si="11"/>
        <v>73.78</v>
      </c>
      <c r="DC6" s="33">
        <f t="shared" si="11"/>
        <v>72.989999999999995</v>
      </c>
      <c r="DD6" s="33">
        <f t="shared" si="11"/>
        <v>71.97</v>
      </c>
      <c r="DE6" s="33">
        <f t="shared" si="11"/>
        <v>70.59</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0.01</v>
      </c>
      <c r="EN6" s="32" t="str">
        <f>IF(EN7="","",IF(EN7="-","【-】","【"&amp;SUBSTITUTE(TEXT(EN7,"#,##0.00"),"-","△")&amp;"】"))</f>
        <v>【0.03】</v>
      </c>
    </row>
    <row r="7" spans="1:144" s="34" customFormat="1" x14ac:dyDescent="0.15">
      <c r="A7" s="26"/>
      <c r="B7" s="35">
        <v>2015</v>
      </c>
      <c r="C7" s="35">
        <v>74446</v>
      </c>
      <c r="D7" s="35">
        <v>47</v>
      </c>
      <c r="E7" s="35">
        <v>17</v>
      </c>
      <c r="F7" s="35">
        <v>5</v>
      </c>
      <c r="G7" s="35">
        <v>0</v>
      </c>
      <c r="H7" s="35" t="s">
        <v>96</v>
      </c>
      <c r="I7" s="35" t="s">
        <v>97</v>
      </c>
      <c r="J7" s="35" t="s">
        <v>98</v>
      </c>
      <c r="K7" s="35" t="s">
        <v>99</v>
      </c>
      <c r="L7" s="35" t="s">
        <v>100</v>
      </c>
      <c r="M7" s="36" t="s">
        <v>101</v>
      </c>
      <c r="N7" s="36" t="s">
        <v>102</v>
      </c>
      <c r="O7" s="36">
        <v>27.87</v>
      </c>
      <c r="P7" s="36">
        <v>100</v>
      </c>
      <c r="Q7" s="36">
        <v>4950</v>
      </c>
      <c r="R7" s="36">
        <v>1765</v>
      </c>
      <c r="S7" s="36">
        <v>90.81</v>
      </c>
      <c r="T7" s="36">
        <v>19.440000000000001</v>
      </c>
      <c r="U7" s="36">
        <v>486</v>
      </c>
      <c r="V7" s="36">
        <v>0.5</v>
      </c>
      <c r="W7" s="36">
        <v>972</v>
      </c>
      <c r="X7" s="36">
        <v>98.2</v>
      </c>
      <c r="Y7" s="36">
        <v>66.36</v>
      </c>
      <c r="Z7" s="36">
        <v>97.73</v>
      </c>
      <c r="AA7" s="36">
        <v>99.71</v>
      </c>
      <c r="AB7" s="36">
        <v>105.08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24.95</v>
      </c>
      <c r="BF7" s="36">
        <v>0</v>
      </c>
      <c r="BG7" s="36">
        <v>0</v>
      </c>
      <c r="BH7" s="36">
        <v>0</v>
      </c>
      <c r="BI7" s="36">
        <v>881.81</v>
      </c>
      <c r="BJ7" s="36">
        <v>1224.75</v>
      </c>
      <c r="BK7" s="36">
        <v>1144.05</v>
      </c>
      <c r="BL7" s="36">
        <v>1117.1099999999999</v>
      </c>
      <c r="BM7" s="36">
        <v>1161.05</v>
      </c>
      <c r="BN7" s="36">
        <v>1081.8</v>
      </c>
      <c r="BO7" s="36">
        <v>1015.77</v>
      </c>
      <c r="BP7" s="36">
        <v>67.459999999999994</v>
      </c>
      <c r="BQ7" s="36">
        <v>55.33</v>
      </c>
      <c r="BR7" s="36">
        <v>72.260000000000005</v>
      </c>
      <c r="BS7" s="36">
        <v>69.48</v>
      </c>
      <c r="BT7" s="36">
        <v>65.78</v>
      </c>
      <c r="BU7" s="36">
        <v>42.13</v>
      </c>
      <c r="BV7" s="36">
        <v>42.48</v>
      </c>
      <c r="BW7" s="36">
        <v>41.04</v>
      </c>
      <c r="BX7" s="36">
        <v>41.08</v>
      </c>
      <c r="BY7" s="36">
        <v>52.19</v>
      </c>
      <c r="BZ7" s="36">
        <v>52.78</v>
      </c>
      <c r="CA7" s="36">
        <v>383.44</v>
      </c>
      <c r="CB7" s="36">
        <v>482.78</v>
      </c>
      <c r="CC7" s="36">
        <v>367</v>
      </c>
      <c r="CD7" s="36">
        <v>391.04</v>
      </c>
      <c r="CE7" s="36">
        <v>427.31</v>
      </c>
      <c r="CF7" s="36">
        <v>348.41</v>
      </c>
      <c r="CG7" s="36">
        <v>343.8</v>
      </c>
      <c r="CH7" s="36">
        <v>357.08</v>
      </c>
      <c r="CI7" s="36">
        <v>378.08</v>
      </c>
      <c r="CJ7" s="36">
        <v>296.14</v>
      </c>
      <c r="CK7" s="36">
        <v>289.81</v>
      </c>
      <c r="CL7" s="36">
        <v>42.59</v>
      </c>
      <c r="CM7" s="36">
        <v>42.59</v>
      </c>
      <c r="CN7" s="36">
        <v>42.59</v>
      </c>
      <c r="CO7" s="36">
        <v>42.59</v>
      </c>
      <c r="CP7" s="36">
        <v>42.59</v>
      </c>
      <c r="CQ7" s="36">
        <v>46.85</v>
      </c>
      <c r="CR7" s="36">
        <v>46.06</v>
      </c>
      <c r="CS7" s="36">
        <v>45.95</v>
      </c>
      <c r="CT7" s="36">
        <v>44.69</v>
      </c>
      <c r="CU7" s="36">
        <v>52.31</v>
      </c>
      <c r="CV7" s="36">
        <v>52.74</v>
      </c>
      <c r="CW7" s="36">
        <v>92.96</v>
      </c>
      <c r="CX7" s="36">
        <v>95.08</v>
      </c>
      <c r="CY7" s="36">
        <v>97.29</v>
      </c>
      <c r="CZ7" s="36">
        <v>97.2</v>
      </c>
      <c r="DA7" s="36">
        <v>97.12</v>
      </c>
      <c r="DB7" s="36">
        <v>73.78</v>
      </c>
      <c r="DC7" s="36">
        <v>72.989999999999995</v>
      </c>
      <c r="DD7" s="36">
        <v>71.97</v>
      </c>
      <c r="DE7" s="36">
        <v>70.59</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0.01</v>
      </c>
      <c r="EN7" s="36">
        <v>0.03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二瓶 仁志</cp:lastModifiedBy>
  <dcterms:created xsi:type="dcterms:W3CDTF">2017-02-08T03:07:49Z</dcterms:created>
  <dcterms:modified xsi:type="dcterms:W3CDTF">2017-02-20T07:01:10Z</dcterms:modified>
  <cp:category/>
</cp:coreProperties>
</file>