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041.VILL\Desktop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AL8" i="4"/>
  <c r="W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<sst xmlns="http://schemas.openxmlformats.org/spreadsheetml/2006/main" count="221" uniqueCount="111">
  <si>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</si>
  <si>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</si>
  <si>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</si>
  <si>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</si>
  <si>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</si>
  <si>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</si>
  <si>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</si>
  <si>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</si>
  <si>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</si>
  <si>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</si>
  <si>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</si>
  <si>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</si>
  <si>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</si>
  <si>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</si>
  <si>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</si>
  <si>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</si>
  <si>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</si>
  <si>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</si>
  <si>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</si>
  <si>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</si>
  <si>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</si>
  <si>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</si>
  <si>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</si>
  <si>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</si>
  <si>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</si>
  <si>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</si>
  <si>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</si>
  <si>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</si>
  <si>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</si>
  <si>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</si>
  <si>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</si>
  <si>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</si>
  <si>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</si>
  <si>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</si>
  <si>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</si>
  <si>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</si>
  <si>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</si>
  <si>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</si>
  <si>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</si>
  <si>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</si>
  <si>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</si>
  <si>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</si>
  <si>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</si>
  <si>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</si>
  <si>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</si>
  <si>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</si>
  <si>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</si>
  <si>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</si>
  <si>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</si>
  <si>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</si>
  <si>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</si>
  <si>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</si>
  <si>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</si>
  <si>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</si>
  <si>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</si>
  <si>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</si>
  <si>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</si>
  <si>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</si>
  <si>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</si>
  <si>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</si>
  <si>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</si>
  <si>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</si>
  <si>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</si>
  <si>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</si>
  <si>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</si>
  <si>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</si>
  <si>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</si>
  <si>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</si>
  <si>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</si>
  <si>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</si>
  <si>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</si>
  <si>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</si>
  <si>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</si>
  <si>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</si>
  <si>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</si>
  <si>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</si>
  <si>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</si>
  <si>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</si>
  <si>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</si>
  <si>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</si>
  <si>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</si>
  <si>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</si>
  <si>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</si>
  <si>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</si>
  <si>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</si>
  <si>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</si>
  <si>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</si>
  <si>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</si>
  <si>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</si>
  <si>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</si>
  <si>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</si>
  <si>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</si>
  <si>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</si>
  <si>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</si>
  <si>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</si>
  <si>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</si>
  <si>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</si>
  <si>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</si>
  <si>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</si>
  <si>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</si>
  <si>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</si>
  <si>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</si>
  <si>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</si>
  <si>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</si>
  <si>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</si>
  <si>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</si>
  <si>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</si>
  <si>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</si>
  <si>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施設改修工事等にかかる費用が増額したため、収益的収支比率や経費回収率に影響が出た。H26より料金収入は増額になっているが、費用に対して総収益で賄えていない状態であるため、料金回収率の向上に努める。また、将来的には使用料金の見直しを検討する必要があると思われる。</t>
    <phoneticPr fontId="4"/>
  </si>
  <si>
    <t>【①収益的収支比率】…H26より26.25%減。H26と比べ総収益は増額したが、施設改修工事に係る費用があったため、収益的収支比率の減につながった。
【④企業債対事業規模比率】…H26より453.4%増。類似団体と比べると、過去5年間、高い値となっている。
【⑤経費回収率】…H26より14.4%減。施設改修工事に係る費用が増額したことによるもの。
【⑥汚水処理原価】…H26より921.78円増。施設改修工事に係る費用が増額したことによるもの。
【⑦施設利用率】…H26より2.18%減。晴天時一日平均処理水量が減少したことによるものだが、H26とはほぼ同率。
【⑧水洗化率】…H26より0.58%増。類似団体平均と比べると、高い数値である。</t>
    <rPh sb="78" eb="80">
      <t>キギョウ</t>
    </rPh>
    <rPh sb="80" eb="81">
      <t>サイ</t>
    </rPh>
    <rPh sb="81" eb="82">
      <t>タイ</t>
    </rPh>
    <rPh sb="82" eb="84">
      <t>ジギョウ</t>
    </rPh>
    <rPh sb="84" eb="86">
      <t>キボ</t>
    </rPh>
    <rPh sb="86" eb="88">
      <t>ヒリツ</t>
    </rPh>
    <rPh sb="101" eb="102">
      <t>ゾウ</t>
    </rPh>
    <rPh sb="103" eb="105">
      <t>ルイジ</t>
    </rPh>
    <rPh sb="105" eb="107">
      <t>ダンタイ</t>
    </rPh>
    <rPh sb="108" eb="109">
      <t>クラ</t>
    </rPh>
    <rPh sb="113" eb="115">
      <t>カコ</t>
    </rPh>
    <rPh sb="116" eb="117">
      <t>ネン</t>
    </rPh>
    <rPh sb="117" eb="118">
      <t>カン</t>
    </rPh>
    <rPh sb="119" eb="120">
      <t>タカ</t>
    </rPh>
    <rPh sb="121" eb="122">
      <t>アタイ</t>
    </rPh>
    <phoneticPr fontId="4"/>
  </si>
  <si>
    <t>本村の管渠について、耐用年数を超えていないため、管渠更新は無かった。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</si>
</sst>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02640"/>
        <c:axId val="182582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02640"/>
        <c:axId val="182582776"/>
      </c:lineChart>
      <c:dateAx>
        <c:axId val="182002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582776"/>
        <c:crosses val="autoZero"/>
        <c:auto val="1"/>
        <c:lblOffset val="100"/>
        <c:baseTimeUnit val="years"/>
      </c:dateAx>
      <c:valAx>
        <c:axId val="182582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00264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48.21</c:v>
                </c:pt>
                <c:pt idx="1">
                  <c:v>63.69</c:v>
                </c:pt>
                <c:pt idx="2">
                  <c:v>70.83</c:v>
                </c:pt>
                <c:pt idx="3">
                  <c:v>70.83</c:v>
                </c:pt>
                <c:pt idx="4">
                  <c:v>68.650000000000006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11344"/>
        <c:axId val="182711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11344"/>
        <c:axId val="182711736"/>
      </c:lineChart>
      <c:dateAx>
        <c:axId val="18271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711736"/>
        <c:crosses val="autoZero"/>
        <c:auto val="1"/>
        <c:lblOffset val="100"/>
        <c:baseTimeUnit val="years"/>
      </c:dateAx>
      <c:valAx>
        <c:axId val="182711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71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91.44</c:v>
                </c:pt>
                <c:pt idx="1">
                  <c:v>90.96</c:v>
                </c:pt>
                <c:pt idx="2">
                  <c:v>91.64</c:v>
                </c:pt>
                <c:pt idx="3">
                  <c:v>91.98</c:v>
                </c:pt>
                <c:pt idx="4">
                  <c:v>92.56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12912"/>
        <c:axId val="182918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12912"/>
        <c:axId val="182918896"/>
      </c:lineChart>
      <c:dateAx>
        <c:axId val="182712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918896"/>
        <c:crosses val="autoZero"/>
        <c:auto val="1"/>
        <c:lblOffset val="100"/>
        <c:baseTimeUnit val="years"/>
      </c:dateAx>
      <c:valAx>
        <c:axId val="182918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712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71.599999999999994</c:v>
                </c:pt>
                <c:pt idx="1">
                  <c:v>77.64</c:v>
                </c:pt>
                <c:pt idx="2">
                  <c:v>81.709999999999994</c:v>
                </c:pt>
                <c:pt idx="3">
                  <c:v>82.45</c:v>
                </c:pt>
                <c:pt idx="4">
                  <c:v>56.2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92664"/>
        <c:axId val="182601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92664"/>
        <c:axId val="182601240"/>
      </c:lineChart>
      <c:dateAx>
        <c:axId val="182592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601240"/>
        <c:crosses val="autoZero"/>
        <c:auto val="1"/>
        <c:lblOffset val="100"/>
        <c:baseTimeUnit val="years"/>
      </c:dateAx>
      <c:valAx>
        <c:axId val="182601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592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614856"/>
        <c:axId val="182379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14856"/>
        <c:axId val="182379080"/>
      </c:lineChart>
      <c:dateAx>
        <c:axId val="182614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379080"/>
        <c:crosses val="autoZero"/>
        <c:auto val="1"/>
        <c:lblOffset val="100"/>
        <c:baseTimeUnit val="years"/>
      </c:dateAx>
      <c:valAx>
        <c:axId val="182379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614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20096"/>
        <c:axId val="182424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20096"/>
        <c:axId val="182424576"/>
      </c:lineChart>
      <c:dateAx>
        <c:axId val="182420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424576"/>
        <c:crosses val="autoZero"/>
        <c:auto val="1"/>
        <c:lblOffset val="100"/>
        <c:baseTimeUnit val="years"/>
      </c:dateAx>
      <c:valAx>
        <c:axId val="182424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420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5624"/>
        <c:axId val="18120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624"/>
        <c:axId val="181206016"/>
      </c:lineChart>
      <c:dateAx>
        <c:axId val="181205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206016"/>
        <c:crosses val="autoZero"/>
        <c:auto val="1"/>
        <c:lblOffset val="100"/>
        <c:baseTimeUnit val="years"/>
      </c:dateAx>
      <c:valAx>
        <c:axId val="18120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205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73216"/>
        <c:axId val="182573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73216"/>
        <c:axId val="182573608"/>
      </c:lineChart>
      <c:dateAx>
        <c:axId val="18257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573608"/>
        <c:crosses val="autoZero"/>
        <c:auto val="1"/>
        <c:lblOffset val="100"/>
        <c:baseTimeUnit val="years"/>
      </c:dateAx>
      <c:valAx>
        <c:axId val="182573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57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4461.72</c:v>
                </c:pt>
                <c:pt idx="1">
                  <c:v>3839.69</c:v>
                </c:pt>
                <c:pt idx="2">
                  <c:v>3341.87</c:v>
                </c:pt>
                <c:pt idx="3">
                  <c:v>2767.49</c:v>
                </c:pt>
                <c:pt idx="4">
                  <c:v>3220.89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74784"/>
        <c:axId val="182575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74784"/>
        <c:axId val="182575176"/>
      </c:lineChart>
      <c:dateAx>
        <c:axId val="18257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575176"/>
        <c:crosses val="autoZero"/>
        <c:auto val="1"/>
        <c:lblOffset val="100"/>
        <c:baseTimeUnit val="years"/>
      </c:dateAx>
      <c:valAx>
        <c:axId val="182575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57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18.29</c:v>
                </c:pt>
                <c:pt idx="1">
                  <c:v>15.76</c:v>
                </c:pt>
                <c:pt idx="2">
                  <c:v>15.94</c:v>
                </c:pt>
                <c:pt idx="3">
                  <c:v>24.17</c:v>
                </c:pt>
                <c:pt idx="4">
                  <c:v>9.77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76352"/>
        <c:axId val="182576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76352"/>
        <c:axId val="182576744"/>
      </c:lineChart>
      <c:dateAx>
        <c:axId val="182576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576744"/>
        <c:crosses val="autoZero"/>
        <c:auto val="1"/>
        <c:lblOffset val="100"/>
        <c:baseTimeUnit val="years"/>
      </c:dateAx>
      <c:valAx>
        <c:axId val="182576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576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821.34</c:v>
                </c:pt>
                <c:pt idx="1">
                  <c:v>987.9</c:v>
                </c:pt>
                <c:pt idx="2">
                  <c:v>990.59</c:v>
                </c:pt>
                <c:pt idx="3">
                  <c:v>636.15</c:v>
                </c:pt>
                <c:pt idx="4">
                  <c:v>1557.93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5232"/>
        <c:axId val="182710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32"/>
        <c:axId val="182710168"/>
      </c:lineChart>
      <c:dateAx>
        <c:axId val="181205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710168"/>
        <c:crosses val="autoZero"/>
        <c:auto val="1"/>
        <c:lblOffset val="100"/>
        <c:baseTimeUnit val="years"/>
      </c:dateAx>
      <c:valAx>
        <c:axId val="182710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205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32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15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15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福島県　北塩原村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2954</v>
      </c>
      <c r="AM8" s="64"/>
      <c r="AN8" s="64"/>
      <c r="AO8" s="64"/>
      <c r="AP8" s="64"/>
      <c r="AQ8" s="64"/>
      <c r="AR8" s="64"/>
      <c r="AS8" s="64"/>
      <c r="AT8" s="63">
        <f>データ!S6</f>
        <v>234.08</v>
      </c>
      <c r="AU8" s="63"/>
      <c r="AV8" s="63"/>
      <c r="AW8" s="63"/>
      <c r="AX8" s="63"/>
      <c r="AY8" s="63"/>
      <c r="AZ8" s="63"/>
      <c r="BA8" s="63"/>
      <c r="BB8" s="63">
        <f>データ!T6</f>
        <v>12.62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10.51</v>
      </c>
      <c r="Q10" s="63"/>
      <c r="R10" s="63"/>
      <c r="S10" s="63"/>
      <c r="T10" s="63"/>
      <c r="U10" s="63"/>
      <c r="V10" s="63"/>
      <c r="W10" s="63">
        <f>データ!P6</f>
        <v>27.45</v>
      </c>
      <c r="X10" s="63"/>
      <c r="Y10" s="63"/>
      <c r="Z10" s="63"/>
      <c r="AA10" s="63"/>
      <c r="AB10" s="63"/>
      <c r="AC10" s="63"/>
      <c r="AD10" s="64">
        <f>データ!Q6</f>
        <v>2646</v>
      </c>
      <c r="AE10" s="64"/>
      <c r="AF10" s="64"/>
      <c r="AG10" s="64"/>
      <c r="AH10" s="64"/>
      <c r="AI10" s="64"/>
      <c r="AJ10" s="64"/>
      <c r="AK10" s="2"/>
      <c r="AL10" s="64">
        <f>データ!U6</f>
        <v>309</v>
      </c>
      <c r="AM10" s="64"/>
      <c r="AN10" s="64"/>
      <c r="AO10" s="64"/>
      <c r="AP10" s="64"/>
      <c r="AQ10" s="64"/>
      <c r="AR10" s="64"/>
      <c r="AS10" s="64"/>
      <c r="AT10" s="63">
        <f>データ!V6</f>
        <v>0.32</v>
      </c>
      <c r="AU10" s="63"/>
      <c r="AV10" s="63"/>
      <c r="AW10" s="63"/>
      <c r="AX10" s="63"/>
      <c r="AY10" s="63"/>
      <c r="AZ10" s="63"/>
      <c r="BA10" s="63"/>
      <c r="BB10" s="63">
        <f>データ!W6</f>
        <v>965.63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3" width="11.875" customWidth="1"/>
  </cols>
  <sheetData>
    <row r="1" spans="1:144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15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15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 x14ac:dyDescent="0.15">
      <c r="A6" s="26" t="s">
        <v>95</v>
      </c>
      <c r="B6" s="31">
        <f>B7</f>
        <v>2015</v>
      </c>
      <c r="C6" s="31">
        <f t="shared" ref="C6:W6" si="3">C7</f>
        <v>74021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北塩原村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10.51</v>
      </c>
      <c r="P6" s="32">
        <f t="shared" si="3"/>
        <v>27.45</v>
      </c>
      <c r="Q6" s="32">
        <f t="shared" si="3"/>
        <v>2646</v>
      </c>
      <c r="R6" s="32">
        <f t="shared" si="3"/>
        <v>2954</v>
      </c>
      <c r="S6" s="32">
        <f t="shared" si="3"/>
        <v>234.08</v>
      </c>
      <c r="T6" s="32">
        <f t="shared" si="3"/>
        <v>12.62</v>
      </c>
      <c r="U6" s="32">
        <f t="shared" si="3"/>
        <v>309</v>
      </c>
      <c r="V6" s="32">
        <f t="shared" si="3"/>
        <v>0.32</v>
      </c>
      <c r="W6" s="32">
        <f t="shared" si="3"/>
        <v>965.63</v>
      </c>
      <c r="X6" s="33">
        <f>IF(X7="",NA(),X7)</f>
        <v>71.599999999999994</v>
      </c>
      <c r="Y6" s="33">
        <f t="shared" ref="Y6:AG6" si="4">IF(Y7="",NA(),Y7)</f>
        <v>77.64</v>
      </c>
      <c r="Z6" s="33">
        <f t="shared" si="4"/>
        <v>81.709999999999994</v>
      </c>
      <c r="AA6" s="33">
        <f t="shared" si="4"/>
        <v>82.45</v>
      </c>
      <c r="AB6" s="33">
        <f t="shared" si="4"/>
        <v>56.2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4461.72</v>
      </c>
      <c r="BF6" s="33">
        <f t="shared" ref="BF6:BN6" si="7">IF(BF7="",NA(),BF7)</f>
        <v>3839.69</v>
      </c>
      <c r="BG6" s="33">
        <f t="shared" si="7"/>
        <v>3341.87</v>
      </c>
      <c r="BH6" s="33">
        <f t="shared" si="7"/>
        <v>2767.49</v>
      </c>
      <c r="BI6" s="33">
        <f t="shared" si="7"/>
        <v>3220.89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18.29</v>
      </c>
      <c r="BQ6" s="33">
        <f t="shared" ref="BQ6:BY6" si="8">IF(BQ7="",NA(),BQ7)</f>
        <v>15.76</v>
      </c>
      <c r="BR6" s="33">
        <f t="shared" si="8"/>
        <v>15.94</v>
      </c>
      <c r="BS6" s="33">
        <f t="shared" si="8"/>
        <v>24.17</v>
      </c>
      <c r="BT6" s="33">
        <f t="shared" si="8"/>
        <v>9.77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821.34</v>
      </c>
      <c r="CB6" s="33">
        <f t="shared" ref="CB6:CJ6" si="9">IF(CB7="",NA(),CB7)</f>
        <v>987.9</v>
      </c>
      <c r="CC6" s="33">
        <f t="shared" si="9"/>
        <v>990.59</v>
      </c>
      <c r="CD6" s="33">
        <f t="shared" si="9"/>
        <v>636.15</v>
      </c>
      <c r="CE6" s="33">
        <f t="shared" si="9"/>
        <v>1557.93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48.21</v>
      </c>
      <c r="CM6" s="33">
        <f t="shared" ref="CM6:CU6" si="10">IF(CM7="",NA(),CM7)</f>
        <v>63.69</v>
      </c>
      <c r="CN6" s="33">
        <f t="shared" si="10"/>
        <v>70.83</v>
      </c>
      <c r="CO6" s="33">
        <f t="shared" si="10"/>
        <v>70.83</v>
      </c>
      <c r="CP6" s="33">
        <f t="shared" si="10"/>
        <v>68.650000000000006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91.44</v>
      </c>
      <c r="CX6" s="33">
        <f t="shared" ref="CX6:DF6" si="11">IF(CX7="",NA(),CX7)</f>
        <v>90.96</v>
      </c>
      <c r="CY6" s="33">
        <f t="shared" si="11"/>
        <v>91.64</v>
      </c>
      <c r="CZ6" s="33">
        <f t="shared" si="11"/>
        <v>91.98</v>
      </c>
      <c r="DA6" s="33">
        <f t="shared" si="11"/>
        <v>92.56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 x14ac:dyDescent="0.15">
      <c r="A7" s="26"/>
      <c r="B7" s="35">
        <v>2015</v>
      </c>
      <c r="C7" s="35">
        <v>74021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10.51</v>
      </c>
      <c r="P7" s="36">
        <v>27.45</v>
      </c>
      <c r="Q7" s="36">
        <v>2646</v>
      </c>
      <c r="R7" s="36">
        <v>2954</v>
      </c>
      <c r="S7" s="36">
        <v>234.08</v>
      </c>
      <c r="T7" s="36">
        <v>12.62</v>
      </c>
      <c r="U7" s="36">
        <v>309</v>
      </c>
      <c r="V7" s="36">
        <v>0.32</v>
      </c>
      <c r="W7" s="36">
        <v>965.63</v>
      </c>
      <c r="X7" s="36">
        <v>71.599999999999994</v>
      </c>
      <c r="Y7" s="36">
        <v>77.64</v>
      </c>
      <c r="Z7" s="36">
        <v>81.709999999999994</v>
      </c>
      <c r="AA7" s="36">
        <v>82.45</v>
      </c>
      <c r="AB7" s="36">
        <v>56.2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4461.72</v>
      </c>
      <c r="BF7" s="36">
        <v>3839.69</v>
      </c>
      <c r="BG7" s="36">
        <v>3341.87</v>
      </c>
      <c r="BH7" s="36">
        <v>2767.49</v>
      </c>
      <c r="BI7" s="36">
        <v>3220.89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18.29</v>
      </c>
      <c r="BQ7" s="36">
        <v>15.76</v>
      </c>
      <c r="BR7" s="36">
        <v>15.94</v>
      </c>
      <c r="BS7" s="36">
        <v>24.17</v>
      </c>
      <c r="BT7" s="36">
        <v>9.77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821.34</v>
      </c>
      <c r="CB7" s="36">
        <v>987.9</v>
      </c>
      <c r="CC7" s="36">
        <v>990.59</v>
      </c>
      <c r="CD7" s="36">
        <v>636.15</v>
      </c>
      <c r="CE7" s="36">
        <v>1557.93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48.21</v>
      </c>
      <c r="CM7" s="36">
        <v>63.69</v>
      </c>
      <c r="CN7" s="36">
        <v>70.83</v>
      </c>
      <c r="CO7" s="36">
        <v>70.83</v>
      </c>
      <c r="CP7" s="36">
        <v>68.650000000000006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91.44</v>
      </c>
      <c r="CX7" s="36">
        <v>90.96</v>
      </c>
      <c r="CY7" s="36">
        <v>91.64</v>
      </c>
      <c r="CZ7" s="36">
        <v>91.98</v>
      </c>
      <c r="DA7" s="36">
        <v>92.56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15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15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大島瑶子</cp:lastModifiedBy>
  <cp:lastPrinted>2017-02-14T05:26:08Z</cp:lastPrinted>
  <dcterms:created xsi:type="dcterms:W3CDTF">2017-02-08T03:07:43Z</dcterms:created>
  <dcterms:modified xsi:type="dcterms:W3CDTF">2017-02-20T05:51:15Z</dcterms:modified>
  <cp:category/>
</cp:coreProperties>
</file>