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<sst xmlns="http://schemas.openxmlformats.org/spreadsheetml/2006/main" count="221" uniqueCount="111">
  <si>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</si>
  <si>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</si>
  <si>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</si>
  <si>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</si>
  <si>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</si>
  <si>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</si>
  <si>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</si>
  <si>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</si>
  <si>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</si>
  <si>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</si>
  <si>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</si>
  <si>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</si>
  <si>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</si>
  <si>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</si>
  <si>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</si>
  <si>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</si>
  <si>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</si>
  <si>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</si>
  <si>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</si>
  <si>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</si>
  <si>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</si>
  <si>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</si>
  <si>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</si>
  <si>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</si>
  <si>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</si>
  <si>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</si>
  <si>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</si>
  <si>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</si>
  <si>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</si>
  <si>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</si>
  <si>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</si>
  <si>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</si>
  <si>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</si>
  <si>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</si>
  <si>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</si>
  <si>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</si>
  <si>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</si>
  <si>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</si>
  <si>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</si>
  <si>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</si>
  <si>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</si>
  <si>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</si>
  <si>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</si>
  <si>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</si>
  <si>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</si>
  <si>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</si>
  <si>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</si>
  <si>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</si>
  <si>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</si>
  <si>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</si>
  <si>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</si>
  <si>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</si>
  <si>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</si>
  <si>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</si>
  <si>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</si>
  <si>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</si>
  <si>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</si>
  <si>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</si>
  <si>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</si>
  <si>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</si>
  <si>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</si>
  <si>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</si>
  <si>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</si>
  <si>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</si>
  <si>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</si>
  <si>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</si>
  <si>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</si>
  <si>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</si>
  <si>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</si>
  <si>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</si>
  <si>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</si>
  <si>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</si>
  <si>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</si>
  <si>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</si>
  <si>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</si>
  <si>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</si>
  <si>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</si>
  <si>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</si>
  <si>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</si>
  <si>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</si>
  <si>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</si>
  <si>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</si>
  <si>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</si>
  <si>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</si>
  <si>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</si>
  <si>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</si>
  <si>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</si>
  <si>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</si>
  <si>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</si>
  <si>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</si>
  <si>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</si>
  <si>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</si>
  <si>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</si>
  <si>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</si>
  <si>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</si>
  <si>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</si>
  <si>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</si>
  <si>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</si>
  <si>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</si>
  <si>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</si>
  <si>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</si>
  <si>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</si>
  <si>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</si>
  <si>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</si>
  <si>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</si>
  <si>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</si>
  <si>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</si>
  <si>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</si>
  <si>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収支比率や経費回収率は改善されてきているが、類似団体と比べてもまだ低い状況にある。更なる改善には使用料を改定することが必要だと思われる。今後は新たな処理場の建設は行わないため、企業債の残高は減っていくと予想される。</t>
    <rPh sb="1" eb="3">
      <t>シュウエキ</t>
    </rPh>
    <rPh sb="3" eb="5">
      <t>シュウシ</t>
    </rPh>
    <rPh sb="5" eb="7">
      <t>ヒリツ</t>
    </rPh>
    <rPh sb="8" eb="10">
      <t>ケイヒ</t>
    </rPh>
    <rPh sb="10" eb="12">
      <t>カイシュウ</t>
    </rPh>
    <rPh sb="12" eb="13">
      <t>リツ</t>
    </rPh>
    <rPh sb="14" eb="16">
      <t>カイゼン</t>
    </rPh>
    <rPh sb="25" eb="27">
      <t>ルイジ</t>
    </rPh>
    <rPh sb="27" eb="29">
      <t>ダンタイ</t>
    </rPh>
    <rPh sb="30" eb="31">
      <t>クラ</t>
    </rPh>
    <rPh sb="36" eb="37">
      <t>ヒク</t>
    </rPh>
    <rPh sb="38" eb="40">
      <t>ジョウキョウ</t>
    </rPh>
    <rPh sb="44" eb="45">
      <t>サラ</t>
    </rPh>
    <rPh sb="47" eb="49">
      <t>カイゼン</t>
    </rPh>
    <rPh sb="51" eb="54">
      <t>シヨウリョウ</t>
    </rPh>
    <rPh sb="55" eb="57">
      <t>カイテイ</t>
    </rPh>
    <rPh sb="62" eb="64">
      <t>ヒツヨウ</t>
    </rPh>
    <rPh sb="66" eb="67">
      <t>オモ</t>
    </rPh>
    <rPh sb="71" eb="73">
      <t>コンゴ</t>
    </rPh>
    <rPh sb="74" eb="75">
      <t>アラ</t>
    </rPh>
    <rPh sb="77" eb="80">
      <t>ショリジョウ</t>
    </rPh>
    <rPh sb="81" eb="83">
      <t>ケンセツ</t>
    </rPh>
    <rPh sb="84" eb="85">
      <t>オコナ</t>
    </rPh>
    <rPh sb="91" eb="93">
      <t>キギョウ</t>
    </rPh>
    <rPh sb="93" eb="94">
      <t>サイ</t>
    </rPh>
    <rPh sb="95" eb="97">
      <t>ザンダカ</t>
    </rPh>
    <rPh sb="98" eb="99">
      <t>ヘ</t>
    </rPh>
    <rPh sb="104" eb="106">
      <t>ヨソウ</t>
    </rPh>
    <phoneticPr fontId="4"/>
  </si>
  <si>
    <t>①収益的収支比率：H25年度は繰上償還を行ったため低い値となっている。それ以外でも低い値には変わりないので、経営改善に向けた取組が必要である。
　平成17年の合併後、地域によって不均一となっていた使用料の統一を平成28年度から2ヵ年により行っている。しかし、使用料の改定によって得られる増益分では赤字分の解消には至らないため、今後も使用料改定を検討する必要がある。
④企業債残高対事業規模比率：農業集落排水事業は現在整備中であり、毎年度企業債を起こしてその財源としている。類似団体と比較すると今回同程度の値となり、今後は減少傾向にあると予想される。
⑤経費回収率：新たに供用開始となった地区があったため、使用料収入が増加した。また整備が終了しつつあり、汚水処理費が下がったため、経費回収率が上昇した。
⑥汚水処理原価：整備が終了しつつあるため、汚水処理費が下がり、汚水処理原価が下がった。今後も下がっていくと予想される。
⑦施設利用率：節水機器の普及により、一日平均処理量が下がったため、施設利用率が減少した。今後接続が見込まれるため利用率は増加していくと予想される。
⑧水洗化率：類似団体に比べ高い数値ではあるが、新たに供用開始となった地区があるため、水洗化率が下がっている。今後接続が見込まれるため、改善されると予想される。</t>
    <rPh sb="1" eb="4">
      <t>シュウエキテキ</t>
    </rPh>
    <rPh sb="4" eb="6">
      <t>シュウシ</t>
    </rPh>
    <rPh sb="6" eb="8">
      <t>ヒリツ</t>
    </rPh>
    <rPh sb="12" eb="14">
      <t>ネンド</t>
    </rPh>
    <rPh sb="15" eb="17">
      <t>クリアゲ</t>
    </rPh>
    <rPh sb="17" eb="19">
      <t>ショウカン</t>
    </rPh>
    <rPh sb="20" eb="21">
      <t>オコナ</t>
    </rPh>
    <rPh sb="25" eb="26">
      <t>ヒク</t>
    </rPh>
    <rPh sb="27" eb="28">
      <t>アタイ</t>
    </rPh>
    <rPh sb="37" eb="39">
      <t>イガイ</t>
    </rPh>
    <rPh sb="41" eb="42">
      <t>ヒク</t>
    </rPh>
    <rPh sb="43" eb="44">
      <t>アタイ</t>
    </rPh>
    <rPh sb="46" eb="47">
      <t>カ</t>
    </rPh>
    <rPh sb="54" eb="56">
      <t>ケイエイ</t>
    </rPh>
    <rPh sb="56" eb="58">
      <t>カイゼン</t>
    </rPh>
    <rPh sb="59" eb="60">
      <t>ム</t>
    </rPh>
    <rPh sb="62" eb="64">
      <t>トリクミ</t>
    </rPh>
    <rPh sb="65" eb="67">
      <t>ヒツヨウ</t>
    </rPh>
    <rPh sb="73" eb="75">
      <t>ヘイセイ</t>
    </rPh>
    <rPh sb="77" eb="78">
      <t>ネン</t>
    </rPh>
    <rPh sb="79" eb="82">
      <t>ガッペイゴ</t>
    </rPh>
    <rPh sb="83" eb="85">
      <t>チイキ</t>
    </rPh>
    <rPh sb="89" eb="92">
      <t>フキンイツ</t>
    </rPh>
    <rPh sb="98" eb="101">
      <t>シヨウリョウ</t>
    </rPh>
    <rPh sb="102" eb="104">
      <t>トウイツ</t>
    </rPh>
    <rPh sb="105" eb="107">
      <t>ヘイセイ</t>
    </rPh>
    <rPh sb="109" eb="111">
      <t>ネンド</t>
    </rPh>
    <rPh sb="115" eb="116">
      <t>ネン</t>
    </rPh>
    <rPh sb="119" eb="120">
      <t>オコナ</t>
    </rPh>
    <rPh sb="133" eb="135">
      <t>カイテイ</t>
    </rPh>
    <rPh sb="139" eb="140">
      <t>エ</t>
    </rPh>
    <rPh sb="143" eb="145">
      <t>ゾウエキ</t>
    </rPh>
    <rPh sb="145" eb="146">
      <t>ブン</t>
    </rPh>
    <rPh sb="148" eb="150">
      <t>アカジ</t>
    </rPh>
    <rPh sb="150" eb="151">
      <t>ブン</t>
    </rPh>
    <rPh sb="152" eb="154">
      <t>カイショウ</t>
    </rPh>
    <rPh sb="156" eb="157">
      <t>イタ</t>
    </rPh>
    <rPh sb="163" eb="165">
      <t>コンゴ</t>
    </rPh>
    <rPh sb="166" eb="168">
      <t>シヨウ</t>
    </rPh>
    <rPh sb="168" eb="169">
      <t>リョウ</t>
    </rPh>
    <rPh sb="169" eb="171">
      <t>カイテイ</t>
    </rPh>
    <rPh sb="172" eb="174">
      <t>ケントウ</t>
    </rPh>
    <rPh sb="176" eb="178">
      <t>ヒツヨウ</t>
    </rPh>
    <rPh sb="184" eb="186">
      <t>キギョウ</t>
    </rPh>
    <rPh sb="186" eb="187">
      <t>サイ</t>
    </rPh>
    <rPh sb="187" eb="189">
      <t>ザンダカ</t>
    </rPh>
    <rPh sb="189" eb="190">
      <t>タイ</t>
    </rPh>
    <rPh sb="190" eb="192">
      <t>ジギョウ</t>
    </rPh>
    <rPh sb="192" eb="194">
      <t>キボ</t>
    </rPh>
    <rPh sb="194" eb="196">
      <t>ヒリツ</t>
    </rPh>
    <rPh sb="197" eb="199">
      <t>ノウギョウ</t>
    </rPh>
    <rPh sb="199" eb="201">
      <t>シュウラク</t>
    </rPh>
    <rPh sb="201" eb="203">
      <t>ハイスイ</t>
    </rPh>
    <rPh sb="246" eb="248">
      <t>コンカイ</t>
    </rPh>
    <rPh sb="248" eb="251">
      <t>ドウテイド</t>
    </rPh>
    <rPh sb="257" eb="259">
      <t>コンゴ</t>
    </rPh>
    <rPh sb="268" eb="270">
      <t>ヨソウ</t>
    </rPh>
    <rPh sb="276" eb="278">
      <t>ケイヒ</t>
    </rPh>
    <rPh sb="278" eb="280">
      <t>カイシュウ</t>
    </rPh>
    <rPh sb="280" eb="281">
      <t>リツ</t>
    </rPh>
    <rPh sb="282" eb="283">
      <t>アラ</t>
    </rPh>
    <rPh sb="285" eb="287">
      <t>キョウヨウ</t>
    </rPh>
    <rPh sb="287" eb="289">
      <t>カイシ</t>
    </rPh>
    <rPh sb="293" eb="295">
      <t>チク</t>
    </rPh>
    <rPh sb="302" eb="305">
      <t>シヨウリョウ</t>
    </rPh>
    <rPh sb="305" eb="307">
      <t>シュウニュウ</t>
    </rPh>
    <rPh sb="308" eb="310">
      <t>ゾウカ</t>
    </rPh>
    <rPh sb="315" eb="317">
      <t>セイビ</t>
    </rPh>
    <rPh sb="318" eb="320">
      <t>シュウリョウ</t>
    </rPh>
    <rPh sb="326" eb="328">
      <t>オスイ</t>
    </rPh>
    <rPh sb="328" eb="330">
      <t>ショリ</t>
    </rPh>
    <rPh sb="330" eb="331">
      <t>ヒ</t>
    </rPh>
    <rPh sb="332" eb="333">
      <t>サ</t>
    </rPh>
    <rPh sb="339" eb="341">
      <t>ケイヒ</t>
    </rPh>
    <rPh sb="341" eb="343">
      <t>カイシュウ</t>
    </rPh>
    <rPh sb="343" eb="344">
      <t>リツ</t>
    </rPh>
    <rPh sb="345" eb="347">
      <t>ジョウショウ</t>
    </rPh>
    <rPh sb="352" eb="354">
      <t>オスイ</t>
    </rPh>
    <rPh sb="354" eb="356">
      <t>ショリ</t>
    </rPh>
    <rPh sb="356" eb="358">
      <t>ゲンカ</t>
    </rPh>
    <rPh sb="359" eb="361">
      <t>セイビ</t>
    </rPh>
    <rPh sb="362" eb="364">
      <t>シュウリョウ</t>
    </rPh>
    <rPh sb="372" eb="374">
      <t>オスイ</t>
    </rPh>
    <rPh sb="374" eb="376">
      <t>ショリ</t>
    </rPh>
    <rPh sb="376" eb="377">
      <t>ヒ</t>
    </rPh>
    <rPh sb="378" eb="379">
      <t>サ</t>
    </rPh>
    <rPh sb="382" eb="384">
      <t>オスイ</t>
    </rPh>
    <rPh sb="384" eb="386">
      <t>ショリ</t>
    </rPh>
    <rPh sb="386" eb="388">
      <t>ゲンカ</t>
    </rPh>
    <rPh sb="389" eb="390">
      <t>サ</t>
    </rPh>
    <rPh sb="394" eb="396">
      <t>コンゴ</t>
    </rPh>
    <rPh sb="397" eb="398">
      <t>サ</t>
    </rPh>
    <rPh sb="404" eb="406">
      <t>ヨソウ</t>
    </rPh>
    <rPh sb="412" eb="414">
      <t>シセツ</t>
    </rPh>
    <rPh sb="414" eb="417">
      <t>リヨウリツ</t>
    </rPh>
    <rPh sb="418" eb="420">
      <t>セッスイ</t>
    </rPh>
    <rPh sb="420" eb="422">
      <t>キキ</t>
    </rPh>
    <rPh sb="423" eb="425">
      <t>フキュウ</t>
    </rPh>
    <rPh sb="429" eb="431">
      <t>イチニチ</t>
    </rPh>
    <rPh sb="431" eb="433">
      <t>ヘイキン</t>
    </rPh>
    <rPh sb="433" eb="435">
      <t>ショリ</t>
    </rPh>
    <rPh sb="435" eb="436">
      <t>リョウ</t>
    </rPh>
    <rPh sb="437" eb="438">
      <t>サ</t>
    </rPh>
    <rPh sb="444" eb="446">
      <t>シセツ</t>
    </rPh>
    <rPh sb="446" eb="449">
      <t>リヨウリツ</t>
    </rPh>
    <rPh sb="450" eb="452">
      <t>ゲンショウ</t>
    </rPh>
    <rPh sb="455" eb="457">
      <t>コンゴ</t>
    </rPh>
    <rPh sb="457" eb="459">
      <t>セツゾク</t>
    </rPh>
    <rPh sb="460" eb="462">
      <t>ミコ</t>
    </rPh>
    <rPh sb="467" eb="470">
      <t>リヨウリツ</t>
    </rPh>
    <rPh sb="471" eb="473">
      <t>ゾウカ</t>
    </rPh>
    <rPh sb="478" eb="480">
      <t>ヨソウ</t>
    </rPh>
    <rPh sb="486" eb="489">
      <t>スイセンカ</t>
    </rPh>
    <rPh sb="489" eb="490">
      <t>リツ</t>
    </rPh>
    <rPh sb="491" eb="493">
      <t>ルイジ</t>
    </rPh>
    <rPh sb="493" eb="495">
      <t>ダンタイ</t>
    </rPh>
    <rPh sb="496" eb="497">
      <t>クラ</t>
    </rPh>
    <rPh sb="498" eb="499">
      <t>タカ</t>
    </rPh>
    <rPh sb="500" eb="502">
      <t>スウチ</t>
    </rPh>
    <rPh sb="508" eb="509">
      <t>アラ</t>
    </rPh>
    <rPh sb="511" eb="513">
      <t>キョウヨウ</t>
    </rPh>
    <rPh sb="513" eb="515">
      <t>カイシ</t>
    </rPh>
    <rPh sb="519" eb="521">
      <t>チク</t>
    </rPh>
    <rPh sb="527" eb="530">
      <t>スイセンカ</t>
    </rPh>
    <rPh sb="530" eb="531">
      <t>リツ</t>
    </rPh>
    <rPh sb="532" eb="533">
      <t>サ</t>
    </rPh>
    <rPh sb="539" eb="541">
      <t>コンゴ</t>
    </rPh>
    <rPh sb="541" eb="543">
      <t>セツゾク</t>
    </rPh>
    <rPh sb="544" eb="546">
      <t>ミコ</t>
    </rPh>
    <rPh sb="552" eb="554">
      <t>カイゼン</t>
    </rPh>
    <rPh sb="558" eb="560">
      <t>ヨソウ</t>
    </rPh>
    <phoneticPr fontId="4"/>
  </si>
  <si>
    <t xml:space="preserve"> 平成2年に事業を着手、平成4年より供用開始され、一番古い管渠でも供用開始から25年未満と比較的新しく更新時期に至っていないため、修繕・更新は行っていない。</t>
    <rPh sb="1" eb="3">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</si>
</sst>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163136"/>
        <c:axId val="971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7163136"/>
        <c:axId val="97173504"/>
      </c:lineChart>
      <c:dateAx>
        <c:axId val="97163136"/>
        <c:scaling>
          <c:orientation val="minMax"/>
        </c:scaling>
        <c:delete val="1"/>
        <c:axPos val="b"/>
        <c:numFmt formatCode="ge" sourceLinked="1"/>
        <c:majorTickMark val="none"/>
        <c:minorTickMark val="none"/>
        <c:tickLblPos val="none"/>
        <c:crossAx val="97173504"/>
        <c:crosses val="autoZero"/>
        <c:auto val="1"/>
        <c:lblOffset val="100"/>
        <c:baseTimeUnit val="years"/>
      </c:dateAx>
      <c:valAx>
        <c:axId val="971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631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55.84</c:v>
                </c:pt>
                <c:pt idx="1">
                  <c:v>52.89</c:v>
                </c:pt>
                <c:pt idx="2">
                  <c:v>54.08</c:v>
                </c:pt>
                <c:pt idx="3">
                  <c:v>55.39</c:v>
                </c:pt>
                <c:pt idx="4">
                  <c:v>53.35</c:v>
                </c:pt>
              </c:numCache>
            </c:numRef>
          </c:val>
        </c:ser>
        <c:dLbls>
          <c:showLegendKey val="0"/>
          <c:showVal val="0"/>
          <c:showCatName val="0"/>
          <c:showSerName val="0"/>
          <c:showPercent val="0"/>
          <c:showBubbleSize val="0"/>
        </c:dLbls>
        <c:gapWidth val="150"/>
        <c:axId val="97704192"/>
        <c:axId val="9770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7704192"/>
        <c:axId val="97706368"/>
      </c:lineChart>
      <c:dateAx>
        <c:axId val="97704192"/>
        <c:scaling>
          <c:orientation val="minMax"/>
        </c:scaling>
        <c:delete val="1"/>
        <c:axPos val="b"/>
        <c:numFmt formatCode="ge" sourceLinked="1"/>
        <c:majorTickMark val="none"/>
        <c:minorTickMark val="none"/>
        <c:tickLblPos val="none"/>
        <c:crossAx val="97706368"/>
        <c:crosses val="autoZero"/>
        <c:auto val="1"/>
        <c:lblOffset val="100"/>
        <c:baseTimeUnit val="years"/>
      </c:dateAx>
      <c:valAx>
        <c:axId val="9770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94.97</c:v>
                </c:pt>
                <c:pt idx="1">
                  <c:v>94.97</c:v>
                </c:pt>
                <c:pt idx="2">
                  <c:v>92.99</c:v>
                </c:pt>
                <c:pt idx="3">
                  <c:v>93.71</c:v>
                </c:pt>
                <c:pt idx="4">
                  <c:v>87.84</c:v>
                </c:pt>
              </c:numCache>
            </c:numRef>
          </c:val>
        </c:ser>
        <c:dLbls>
          <c:showLegendKey val="0"/>
          <c:showVal val="0"/>
          <c:showCatName val="0"/>
          <c:showSerName val="0"/>
          <c:showPercent val="0"/>
          <c:showBubbleSize val="0"/>
        </c:dLbls>
        <c:gapWidth val="150"/>
        <c:axId val="102209408"/>
        <c:axId val="10221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2209408"/>
        <c:axId val="102219776"/>
      </c:lineChart>
      <c:dateAx>
        <c:axId val="102209408"/>
        <c:scaling>
          <c:orientation val="minMax"/>
        </c:scaling>
        <c:delete val="1"/>
        <c:axPos val="b"/>
        <c:numFmt formatCode="ge" sourceLinked="1"/>
        <c:majorTickMark val="none"/>
        <c:minorTickMark val="none"/>
        <c:tickLblPos val="none"/>
        <c:crossAx val="102219776"/>
        <c:crosses val="autoZero"/>
        <c:auto val="1"/>
        <c:lblOffset val="100"/>
        <c:baseTimeUnit val="years"/>
      </c:dateAx>
      <c:valAx>
        <c:axId val="1022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62.17</c:v>
                </c:pt>
                <c:pt idx="1">
                  <c:v>59.83</c:v>
                </c:pt>
                <c:pt idx="2">
                  <c:v>41.59</c:v>
                </c:pt>
                <c:pt idx="3">
                  <c:v>51.43</c:v>
                </c:pt>
                <c:pt idx="4">
                  <c:v>69.319999999999993</c:v>
                </c:pt>
              </c:numCache>
            </c:numRef>
          </c:val>
        </c:ser>
        <c:dLbls>
          <c:showLegendKey val="0"/>
          <c:showVal val="0"/>
          <c:showCatName val="0"/>
          <c:showSerName val="0"/>
          <c:showPercent val="0"/>
          <c:showBubbleSize val="0"/>
        </c:dLbls>
        <c:gapWidth val="150"/>
        <c:axId val="97191424"/>
        <c:axId val="971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91424"/>
        <c:axId val="97193344"/>
      </c:lineChart>
      <c:dateAx>
        <c:axId val="97191424"/>
        <c:scaling>
          <c:orientation val="minMax"/>
        </c:scaling>
        <c:delete val="1"/>
        <c:axPos val="b"/>
        <c:numFmt formatCode="ge" sourceLinked="1"/>
        <c:majorTickMark val="none"/>
        <c:minorTickMark val="none"/>
        <c:tickLblPos val="none"/>
        <c:crossAx val="97193344"/>
        <c:crosses val="autoZero"/>
        <c:auto val="1"/>
        <c:lblOffset val="100"/>
        <c:baseTimeUnit val="years"/>
      </c:dateAx>
      <c:valAx>
        <c:axId val="971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227904"/>
        <c:axId val="972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227904"/>
        <c:axId val="97229824"/>
      </c:lineChart>
      <c:dateAx>
        <c:axId val="97227904"/>
        <c:scaling>
          <c:orientation val="minMax"/>
        </c:scaling>
        <c:delete val="1"/>
        <c:axPos val="b"/>
        <c:numFmt formatCode="ge" sourceLinked="1"/>
        <c:majorTickMark val="none"/>
        <c:minorTickMark val="none"/>
        <c:tickLblPos val="none"/>
        <c:crossAx val="97229824"/>
        <c:crosses val="autoZero"/>
        <c:auto val="1"/>
        <c:lblOffset val="100"/>
        <c:baseTimeUnit val="years"/>
      </c:dateAx>
      <c:valAx>
        <c:axId val="972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522432"/>
        <c:axId val="975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22432"/>
        <c:axId val="97524352"/>
      </c:lineChart>
      <c:dateAx>
        <c:axId val="97522432"/>
        <c:scaling>
          <c:orientation val="minMax"/>
        </c:scaling>
        <c:delete val="1"/>
        <c:axPos val="b"/>
        <c:numFmt formatCode="ge" sourceLinked="1"/>
        <c:majorTickMark val="none"/>
        <c:minorTickMark val="none"/>
        <c:tickLblPos val="none"/>
        <c:crossAx val="97524352"/>
        <c:crosses val="autoZero"/>
        <c:auto val="1"/>
        <c:lblOffset val="100"/>
        <c:baseTimeUnit val="years"/>
      </c:dateAx>
      <c:valAx>
        <c:axId val="975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550720"/>
        <c:axId val="9755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50720"/>
        <c:axId val="97552640"/>
      </c:lineChart>
      <c:dateAx>
        <c:axId val="97550720"/>
        <c:scaling>
          <c:orientation val="minMax"/>
        </c:scaling>
        <c:delete val="1"/>
        <c:axPos val="b"/>
        <c:numFmt formatCode="ge" sourceLinked="1"/>
        <c:majorTickMark val="none"/>
        <c:minorTickMark val="none"/>
        <c:tickLblPos val="none"/>
        <c:crossAx val="97552640"/>
        <c:crosses val="autoZero"/>
        <c:auto val="1"/>
        <c:lblOffset val="100"/>
        <c:baseTimeUnit val="years"/>
      </c:dateAx>
      <c:valAx>
        <c:axId val="9755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566720"/>
        <c:axId val="975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66720"/>
        <c:axId val="97568640"/>
      </c:lineChart>
      <c:dateAx>
        <c:axId val="97566720"/>
        <c:scaling>
          <c:orientation val="minMax"/>
        </c:scaling>
        <c:delete val="1"/>
        <c:axPos val="b"/>
        <c:numFmt formatCode="ge" sourceLinked="1"/>
        <c:majorTickMark val="none"/>
        <c:minorTickMark val="none"/>
        <c:tickLblPos val="none"/>
        <c:crossAx val="97568640"/>
        <c:crosses val="autoZero"/>
        <c:auto val="1"/>
        <c:lblOffset val="100"/>
        <c:baseTimeUnit val="years"/>
      </c:dateAx>
      <c:valAx>
        <c:axId val="975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1917.78</c:v>
                </c:pt>
                <c:pt idx="1">
                  <c:v>1975.52</c:v>
                </c:pt>
                <c:pt idx="2">
                  <c:v>1970.7</c:v>
                </c:pt>
                <c:pt idx="3">
                  <c:v>2209.7800000000002</c:v>
                </c:pt>
                <c:pt idx="4">
                  <c:v>1020.42</c:v>
                </c:pt>
              </c:numCache>
            </c:numRef>
          </c:val>
        </c:ser>
        <c:dLbls>
          <c:showLegendKey val="0"/>
          <c:showVal val="0"/>
          <c:showCatName val="0"/>
          <c:showSerName val="0"/>
          <c:showPercent val="0"/>
          <c:showBubbleSize val="0"/>
        </c:dLbls>
        <c:gapWidth val="150"/>
        <c:axId val="97607040"/>
        <c:axId val="976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7607040"/>
        <c:axId val="97609216"/>
      </c:lineChart>
      <c:dateAx>
        <c:axId val="97607040"/>
        <c:scaling>
          <c:orientation val="minMax"/>
        </c:scaling>
        <c:delete val="1"/>
        <c:axPos val="b"/>
        <c:numFmt formatCode="ge" sourceLinked="1"/>
        <c:majorTickMark val="none"/>
        <c:minorTickMark val="none"/>
        <c:tickLblPos val="none"/>
        <c:crossAx val="97609216"/>
        <c:crosses val="autoZero"/>
        <c:auto val="1"/>
        <c:lblOffset val="100"/>
        <c:baseTimeUnit val="years"/>
      </c:dateAx>
      <c:valAx>
        <c:axId val="976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44.9</c:v>
                </c:pt>
                <c:pt idx="1">
                  <c:v>42.91</c:v>
                </c:pt>
                <c:pt idx="2">
                  <c:v>34.9</c:v>
                </c:pt>
                <c:pt idx="3">
                  <c:v>38.08</c:v>
                </c:pt>
                <c:pt idx="4">
                  <c:v>50.21</c:v>
                </c:pt>
              </c:numCache>
            </c:numRef>
          </c:val>
        </c:ser>
        <c:dLbls>
          <c:showLegendKey val="0"/>
          <c:showVal val="0"/>
          <c:showCatName val="0"/>
          <c:showSerName val="0"/>
          <c:showPercent val="0"/>
          <c:showBubbleSize val="0"/>
        </c:dLbls>
        <c:gapWidth val="150"/>
        <c:axId val="97643520"/>
        <c:axId val="976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7643520"/>
        <c:axId val="97649792"/>
      </c:lineChart>
      <c:dateAx>
        <c:axId val="97643520"/>
        <c:scaling>
          <c:orientation val="minMax"/>
        </c:scaling>
        <c:delete val="1"/>
        <c:axPos val="b"/>
        <c:numFmt formatCode="ge" sourceLinked="1"/>
        <c:majorTickMark val="none"/>
        <c:minorTickMark val="none"/>
        <c:tickLblPos val="none"/>
        <c:crossAx val="97649792"/>
        <c:crosses val="autoZero"/>
        <c:auto val="1"/>
        <c:lblOffset val="100"/>
        <c:baseTimeUnit val="years"/>
      </c:dateAx>
      <c:valAx>
        <c:axId val="976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321.07</c:v>
                </c:pt>
                <c:pt idx="1">
                  <c:v>326.38</c:v>
                </c:pt>
                <c:pt idx="2">
                  <c:v>378.87</c:v>
                </c:pt>
                <c:pt idx="3">
                  <c:v>354.04</c:v>
                </c:pt>
                <c:pt idx="4">
                  <c:v>286.86</c:v>
                </c:pt>
              </c:numCache>
            </c:numRef>
          </c:val>
        </c:ser>
        <c:dLbls>
          <c:showLegendKey val="0"/>
          <c:showVal val="0"/>
          <c:showCatName val="0"/>
          <c:showSerName val="0"/>
          <c:showPercent val="0"/>
          <c:showBubbleSize val="0"/>
        </c:dLbls>
        <c:gapWidth val="150"/>
        <c:axId val="97671808"/>
        <c:axId val="976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7671808"/>
        <c:axId val="97686272"/>
      </c:lineChart>
      <c:dateAx>
        <c:axId val="97671808"/>
        <c:scaling>
          <c:orientation val="minMax"/>
        </c:scaling>
        <c:delete val="1"/>
        <c:axPos val="b"/>
        <c:numFmt formatCode="ge" sourceLinked="1"/>
        <c:majorTickMark val="none"/>
        <c:minorTickMark val="none"/>
        <c:tickLblPos val="none"/>
        <c:crossAx val="97686272"/>
        <c:crosses val="autoZero"/>
        <c:auto val="1"/>
        <c:lblOffset val="100"/>
        <c:baseTimeUnit val="years"/>
      </c:dateAx>
      <c:valAx>
        <c:axId val="976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3"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須賀川市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77990</v>
      </c>
      <c r="AM8" s="47"/>
      <c r="AN8" s="47"/>
      <c r="AO8" s="47"/>
      <c r="AP8" s="47"/>
      <c r="AQ8" s="47"/>
      <c r="AR8" s="47"/>
      <c r="AS8" s="47"/>
      <c r="AT8" s="43">
        <f>データ!S6</f>
        <v>279.43</v>
      </c>
      <c r="AU8" s="43"/>
      <c r="AV8" s="43"/>
      <c r="AW8" s="43"/>
      <c r="AX8" s="43"/>
      <c r="AY8" s="43"/>
      <c r="AZ8" s="43"/>
      <c r="BA8" s="43"/>
      <c r="BB8" s="43">
        <f>データ!T6</f>
        <v>279.10000000000002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v>
      </c>
      <c r="Q10" s="43"/>
      <c r="R10" s="43"/>
      <c r="S10" s="43"/>
      <c r="T10" s="43"/>
      <c r="U10" s="43"/>
      <c r="V10" s="43"/>
      <c r="W10" s="43">
        <f>データ!P6</f>
        <v>100</v>
      </c>
      <c r="X10" s="43"/>
      <c r="Y10" s="43"/>
      <c r="Z10" s="43"/>
      <c r="AA10" s="43"/>
      <c r="AB10" s="43"/>
      <c r="AC10" s="43"/>
      <c r="AD10" s="47">
        <f>データ!Q6</f>
        <v>3348</v>
      </c>
      <c r="AE10" s="47"/>
      <c r="AF10" s="47"/>
      <c r="AG10" s="47"/>
      <c r="AH10" s="47"/>
      <c r="AI10" s="47"/>
      <c r="AJ10" s="47"/>
      <c r="AK10" s="2"/>
      <c r="AL10" s="47">
        <f>データ!U6</f>
        <v>14766</v>
      </c>
      <c r="AM10" s="47"/>
      <c r="AN10" s="47"/>
      <c r="AO10" s="47"/>
      <c r="AP10" s="47"/>
      <c r="AQ10" s="47"/>
      <c r="AR10" s="47"/>
      <c r="AS10" s="47"/>
      <c r="AT10" s="43">
        <f>データ!V6</f>
        <v>15.26</v>
      </c>
      <c r="AU10" s="43"/>
      <c r="AV10" s="43"/>
      <c r="AW10" s="43"/>
      <c r="AX10" s="43"/>
      <c r="AY10" s="43"/>
      <c r="AZ10" s="43"/>
      <c r="BA10" s="43"/>
      <c r="BB10" s="43">
        <f>データ!W6</f>
        <v>967.63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72079</v>
      </c>
      <c r="D6" s="31">
        <f t="shared" si="3"/>
        <v>47</v>
      </c>
      <c r="E6" s="31">
        <f t="shared" si="3"/>
        <v>17</v>
      </c>
      <c r="F6" s="31">
        <f t="shared" si="3"/>
        <v>5</v>
      </c>
      <c r="G6" s="31">
        <f t="shared" si="3"/>
        <v>0</v>
      </c>
      <c r="H6" s="31" t="str">
        <f t="shared" si="3"/>
        <v>福島県　須賀川市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v>
      </c>
      <c r="P6" s="32">
        <f t="shared" si="3"/>
        <v>100</v>
      </c>
      <c r="Q6" s="32">
        <f t="shared" si="3"/>
        <v>3348</v>
      </c>
      <c r="R6" s="32">
        <f t="shared" si="3"/>
        <v>77990</v>
      </c>
      <c r="S6" s="32">
        <f t="shared" si="3"/>
        <v>279.43</v>
      </c>
      <c r="T6" s="32">
        <f t="shared" si="3"/>
        <v>279.10000000000002</v>
      </c>
      <c r="U6" s="32">
        <f t="shared" si="3"/>
        <v>14766</v>
      </c>
      <c r="V6" s="32">
        <f t="shared" si="3"/>
        <v>15.26</v>
      </c>
      <c r="W6" s="32">
        <f t="shared" si="3"/>
        <v>967.63</v>
      </c>
      <c r="X6" s="33">
        <f>IF(X7="",NA(),X7)</f>
        <v>62.17</v>
      </c>
      <c r="Y6" s="33">
        <f t="shared" ref="Y6:AG6" si="4">IF(Y7="",NA(),Y7)</f>
        <v>59.83</v>
      </c>
      <c r="Z6" s="33">
        <f t="shared" si="4"/>
        <v>41.59</v>
      </c>
      <c r="AA6" s="33">
        <f t="shared" si="4"/>
        <v>51.43</v>
      </c>
      <c r="AB6" s="33">
        <f t="shared" si="4"/>
        <v>69.319999999999993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1917.78</v>
      </c>
      <c r="BF6" s="33">
        <f t="shared" ref="BF6:BN6" si="7">IF(BF7="",NA(),BF7)</f>
        <v>1975.52</v>
      </c>
      <c r="BG6" s="33">
        <f t="shared" si="7"/>
        <v>1970.7</v>
      </c>
      <c r="BH6" s="33">
        <f t="shared" si="7"/>
        <v>2209.7800000000002</v>
      </c>
      <c r="BI6" s="33">
        <f t="shared" si="7"/>
        <v>1020.42</v>
      </c>
      <c r="BJ6" s="33">
        <f t="shared" si="7"/>
        <v>1239.2</v>
      </c>
      <c r="BK6" s="33">
        <f t="shared" si="7"/>
        <v>1197.82</v>
      </c>
      <c r="BL6" s="33">
        <f t="shared" si="7"/>
        <v>1126.77</v>
      </c>
      <c r="BM6" s="33">
        <f t="shared" si="7"/>
        <v>1044.8</v>
      </c>
      <c r="BN6" s="33">
        <f t="shared" si="7"/>
        <v>1081.8</v>
      </c>
      <c r="BO6" s="32" t="str">
        <f>IF(BO7="","",IF(BO7="-","【-】","【"&amp;SUBSTITUTE(TEXT(BO7,"#,##0.00"),"-","△")&amp;"】"))</f>
        <v>【1,015.77】</v>
      </c>
      <c r="BP6" s="33">
        <f>IF(BP7="",NA(),BP7)</f>
        <v>44.9</v>
      </c>
      <c r="BQ6" s="33">
        <f t="shared" ref="BQ6:BY6" si="8">IF(BQ7="",NA(),BQ7)</f>
        <v>42.91</v>
      </c>
      <c r="BR6" s="33">
        <f t="shared" si="8"/>
        <v>34.9</v>
      </c>
      <c r="BS6" s="33">
        <f t="shared" si="8"/>
        <v>38.08</v>
      </c>
      <c r="BT6" s="33">
        <f t="shared" si="8"/>
        <v>50.21</v>
      </c>
      <c r="BU6" s="33">
        <f t="shared" si="8"/>
        <v>51.56</v>
      </c>
      <c r="BV6" s="33">
        <f t="shared" si="8"/>
        <v>51.03</v>
      </c>
      <c r="BW6" s="33">
        <f t="shared" si="8"/>
        <v>50.9</v>
      </c>
      <c r="BX6" s="33">
        <f t="shared" si="8"/>
        <v>50.82</v>
      </c>
      <c r="BY6" s="33">
        <f t="shared" si="8"/>
        <v>52.19</v>
      </c>
      <c r="BZ6" s="32" t="str">
        <f>IF(BZ7="","",IF(BZ7="-","【-】","【"&amp;SUBSTITUTE(TEXT(BZ7,"#,##0.00"),"-","△")&amp;"】"))</f>
        <v>【52.78】</v>
      </c>
      <c r="CA6" s="33">
        <f>IF(CA7="",NA(),CA7)</f>
        <v>321.07</v>
      </c>
      <c r="CB6" s="33">
        <f t="shared" ref="CB6:CJ6" si="9">IF(CB7="",NA(),CB7)</f>
        <v>326.38</v>
      </c>
      <c r="CC6" s="33">
        <f t="shared" si="9"/>
        <v>378.87</v>
      </c>
      <c r="CD6" s="33">
        <f t="shared" si="9"/>
        <v>354.04</v>
      </c>
      <c r="CE6" s="33">
        <f t="shared" si="9"/>
        <v>286.86</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55.84</v>
      </c>
      <c r="CM6" s="33">
        <f t="shared" ref="CM6:CU6" si="10">IF(CM7="",NA(),CM7)</f>
        <v>52.89</v>
      </c>
      <c r="CN6" s="33">
        <f t="shared" si="10"/>
        <v>54.08</v>
      </c>
      <c r="CO6" s="33">
        <f t="shared" si="10"/>
        <v>55.39</v>
      </c>
      <c r="CP6" s="33">
        <f t="shared" si="10"/>
        <v>53.35</v>
      </c>
      <c r="CQ6" s="33">
        <f t="shared" si="10"/>
        <v>55.2</v>
      </c>
      <c r="CR6" s="33">
        <f t="shared" si="10"/>
        <v>54.74</v>
      </c>
      <c r="CS6" s="33">
        <f t="shared" si="10"/>
        <v>53.78</v>
      </c>
      <c r="CT6" s="33">
        <f t="shared" si="10"/>
        <v>53.24</v>
      </c>
      <c r="CU6" s="33">
        <f t="shared" si="10"/>
        <v>52.31</v>
      </c>
      <c r="CV6" s="32" t="str">
        <f>IF(CV7="","",IF(CV7="-","【-】","【"&amp;SUBSTITUTE(TEXT(CV7,"#,##0.00"),"-","△")&amp;"】"))</f>
        <v>【52.74】</v>
      </c>
      <c r="CW6" s="33">
        <f>IF(CW7="",NA(),CW7)</f>
        <v>94.97</v>
      </c>
      <c r="CX6" s="33">
        <f t="shared" ref="CX6:DF6" si="11">IF(CX7="",NA(),CX7)</f>
        <v>94.97</v>
      </c>
      <c r="CY6" s="33">
        <f t="shared" si="11"/>
        <v>92.99</v>
      </c>
      <c r="CZ6" s="33">
        <f t="shared" si="11"/>
        <v>93.71</v>
      </c>
      <c r="DA6" s="33">
        <f t="shared" si="11"/>
        <v>87.84</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72079</v>
      </c>
      <c r="D7" s="35">
        <v>47</v>
      </c>
      <c r="E7" s="35">
        <v>17</v>
      </c>
      <c r="F7" s="35">
        <v>5</v>
      </c>
      <c r="G7" s="35">
        <v>0</v>
      </c>
      <c r="H7" s="35" t="s">
        <v>96</v>
      </c>
      <c r="I7" s="35" t="s">
        <v>97</v>
      </c>
      <c r="J7" s="35" t="s">
        <v>98</v>
      </c>
      <c r="K7" s="35" t="s">
        <v>99</v>
      </c>
      <c r="L7" s="35" t="s">
        <v>100</v>
      </c>
      <c r="M7" s="36" t="s">
        <v>101</v>
      </c>
      <c r="N7" s="36" t="s">
        <v>102</v>
      </c>
      <c r="O7" s="36">
        <v>19</v>
      </c>
      <c r="P7" s="36">
        <v>100</v>
      </c>
      <c r="Q7" s="36">
        <v>3348</v>
      </c>
      <c r="R7" s="36">
        <v>77990</v>
      </c>
      <c r="S7" s="36">
        <v>279.43</v>
      </c>
      <c r="T7" s="36">
        <v>279.10000000000002</v>
      </c>
      <c r="U7" s="36">
        <v>14766</v>
      </c>
      <c r="V7" s="36">
        <v>15.26</v>
      </c>
      <c r="W7" s="36">
        <v>967.63</v>
      </c>
      <c r="X7" s="36">
        <v>62.17</v>
      </c>
      <c r="Y7" s="36">
        <v>59.83</v>
      </c>
      <c r="Z7" s="36">
        <v>41.59</v>
      </c>
      <c r="AA7" s="36">
        <v>51.43</v>
      </c>
      <c r="AB7" s="36">
        <v>69.319999999999993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1917.78</v>
      </c>
      <c r="BF7" s="36">
        <v>1975.52</v>
      </c>
      <c r="BG7" s="36">
        <v>1970.7</v>
      </c>
      <c r="BH7" s="36">
        <v>2209.7800000000002</v>
      </c>
      <c r="BI7" s="36">
        <v>1020.42</v>
      </c>
      <c r="BJ7" s="36">
        <v>1239.2</v>
      </c>
      <c r="BK7" s="36">
        <v>1197.82</v>
      </c>
      <c r="BL7" s="36">
        <v>1126.77</v>
      </c>
      <c r="BM7" s="36">
        <v>1044.8</v>
      </c>
      <c r="BN7" s="36">
        <v>1081.8</v>
      </c>
      <c r="BO7" s="36">
        <v>1015.77</v>
      </c>
      <c r="BP7" s="36">
        <v>44.9</v>
      </c>
      <c r="BQ7" s="36">
        <v>42.91</v>
      </c>
      <c r="BR7" s="36">
        <v>34.9</v>
      </c>
      <c r="BS7" s="36">
        <v>38.08</v>
      </c>
      <c r="BT7" s="36">
        <v>50.21</v>
      </c>
      <c r="BU7" s="36">
        <v>51.56</v>
      </c>
      <c r="BV7" s="36">
        <v>51.03</v>
      </c>
      <c r="BW7" s="36">
        <v>50.9</v>
      </c>
      <c r="BX7" s="36">
        <v>50.82</v>
      </c>
      <c r="BY7" s="36">
        <v>52.19</v>
      </c>
      <c r="BZ7" s="36">
        <v>52.78</v>
      </c>
      <c r="CA7" s="36">
        <v>321.07</v>
      </c>
      <c r="CB7" s="36">
        <v>326.38</v>
      </c>
      <c r="CC7" s="36">
        <v>378.87</v>
      </c>
      <c r="CD7" s="36">
        <v>354.04</v>
      </c>
      <c r="CE7" s="36">
        <v>286.86</v>
      </c>
      <c r="CF7" s="36">
        <v>283.26</v>
      </c>
      <c r="CG7" s="36">
        <v>289.60000000000002</v>
      </c>
      <c r="CH7" s="36">
        <v>293.27</v>
      </c>
      <c r="CI7" s="36">
        <v>300.52</v>
      </c>
      <c r="CJ7" s="36">
        <v>296.14</v>
      </c>
      <c r="CK7" s="36">
        <v>289.81</v>
      </c>
      <c r="CL7" s="36">
        <v>55.84</v>
      </c>
      <c r="CM7" s="36">
        <v>52.89</v>
      </c>
      <c r="CN7" s="36">
        <v>54.08</v>
      </c>
      <c r="CO7" s="36">
        <v>55.39</v>
      </c>
      <c r="CP7" s="36">
        <v>53.35</v>
      </c>
      <c r="CQ7" s="36">
        <v>55.2</v>
      </c>
      <c r="CR7" s="36">
        <v>54.74</v>
      </c>
      <c r="CS7" s="36">
        <v>53.78</v>
      </c>
      <c r="CT7" s="36">
        <v>53.24</v>
      </c>
      <c r="CU7" s="36">
        <v>52.31</v>
      </c>
      <c r="CV7" s="36">
        <v>52.74</v>
      </c>
      <c r="CW7" s="36">
        <v>94.97</v>
      </c>
      <c r="CX7" s="36">
        <v>94.97</v>
      </c>
      <c r="CY7" s="36">
        <v>92.99</v>
      </c>
      <c r="CZ7" s="36">
        <v>93.71</v>
      </c>
      <c r="DA7" s="36">
        <v>87.84</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相楽 聖也</cp:lastModifiedBy>
  <cp:lastPrinted>2017-02-21T01:26:26Z</cp:lastPrinted>
  <dcterms:created xsi:type="dcterms:W3CDTF">2017-02-08T03:07:31Z</dcterms:created>
  <dcterms:modified xsi:type="dcterms:W3CDTF">2017-02-21T01:27:13Z</dcterms:modified>
  <cp:category/>
</cp:coreProperties>
</file>