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O6" i="5"/>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<sst xmlns="http://schemas.openxmlformats.org/spreadsheetml/2006/main" count="218" uniqueCount="108">
  <si>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</si>
  <si>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</si>
  <si>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</si>
  <si>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</si>
  <si>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</si>
  <si>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</si>
  <si>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</si>
  <si>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</si>
  <si>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</si>
  <si>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</si>
  <si>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</si>
  <si>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</si>
  <si>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</si>
  <si>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</si>
  <si>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</si>
  <si>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</si>
  <si>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</si>
  <si>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</si>
  <si>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</si>
  <si>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</si>
  <si>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</si>
  <si>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</si>
  <si>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</si>
  <si>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</si>
  <si>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</si>
  <si>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</si>
  <si>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</si>
  <si>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</si>
  <si>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</si>
  <si>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</si>
  <si>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</si>
  <si>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</si>
  <si>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</si>
  <si>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</si>
  <si>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</si>
  <si>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</si>
  <si>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</si>
  <si>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</si>
  <si>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</si>
  <si>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</si>
  <si>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</si>
  <si>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</si>
  <si>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</si>
  <si>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</si>
  <si>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</si>
  <si>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</si>
  <si>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</si>
  <si>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</si>
  <si>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</si>
  <si>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</si>
  <si>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</si>
  <si>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</si>
  <si>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</si>
  <si>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</si>
  <si>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</si>
  <si>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</si>
  <si>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</si>
  <si>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</si>
  <si>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</si>
  <si>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</si>
  <si>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</si>
  <si>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</si>
  <si>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</si>
  <si>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</si>
  <si>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</si>
  <si>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</si>
  <si>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</si>
  <si>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</si>
  <si>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</si>
  <si>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</si>
  <si>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</si>
  <si>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</si>
  <si>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</si>
  <si>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</si>
  <si>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</si>
  <si>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</si>
  <si>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</si>
  <si>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</si>
  <si>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</si>
  <si>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</si>
  <si>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</si>
  <si>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</si>
  <si>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</si>
  <si>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</si>
  <si>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</si>
  <si>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</si>
  <si>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</si>
  <si>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</si>
  <si>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</si>
  <si>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</si>
  <si>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</si>
  <si>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</si>
  <si>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</si>
  <si>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鮫川村</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</si>
  <si>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</si>
  <si>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</si>
  <si>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</si>
  <si>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</si>
  <si>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</si>
  <si>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</si>
  <si>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</si>
  <si>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</si>
  <si>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</si>
  <si>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</si>
  <si>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</si>
  <si>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２３年度から水道施設整備事業が実施され建設費の増加により収益的収支比率は、低下している。建設費用を抑えた施設整備を実施することにより改善を図る。債務残高は、ほぼ横ばいであり施設整備費の抑制を図り平均を下回るよう努める。料金回収率は、平均値を上回っているが料金収入と給水経費の抑制によりバランスを図る。給水原価は、経費抑制により低水準であるが今後管路更新により高まることが予想される。施設利用率は、５割は超えるものの、給水人口が減少する中、利用率の低迷は続くと考えられる。有収率は８割を超え施設規模は適正であるが水源の統廃合により利用率を高める。統合事業を優先しているため、管路更新は、遅れている。10年後に管路更新があるため計画的に耐震化や長寿命化に取り組む。</t>
    <rPh sb="0" eb="2">
      <t>ヘイセイ</t>
    </rPh>
    <rPh sb="4" eb="5">
      <t>ネン</t>
    </rPh>
    <rPh sb="5" eb="6">
      <t>ド</t>
    </rPh>
    <rPh sb="8" eb="10">
      <t>スイドウ</t>
    </rPh>
    <rPh sb="10" eb="12">
      <t>シセツ</t>
    </rPh>
    <rPh sb="12" eb="14">
      <t>セイビ</t>
    </rPh>
    <rPh sb="14" eb="16">
      <t>ジギョウ</t>
    </rPh>
    <rPh sb="17" eb="19">
      <t>ジッシ</t>
    </rPh>
    <rPh sb="21" eb="24">
      <t>ケンセツヒ</t>
    </rPh>
    <rPh sb="25" eb="27">
      <t>ゾウカ</t>
    </rPh>
    <rPh sb="30" eb="33">
      <t>シュウエキテキ</t>
    </rPh>
    <rPh sb="33" eb="35">
      <t>シュウシ</t>
    </rPh>
    <rPh sb="35" eb="37">
      <t>ヒリツ</t>
    </rPh>
    <rPh sb="39" eb="41">
      <t>テイカ</t>
    </rPh>
    <rPh sb="46" eb="48">
      <t>ケンセツ</t>
    </rPh>
    <rPh sb="48" eb="50">
      <t>ヒヨウ</t>
    </rPh>
    <rPh sb="54" eb="56">
      <t>シセツ</t>
    </rPh>
    <rPh sb="56" eb="58">
      <t>セイビ</t>
    </rPh>
    <rPh sb="59" eb="61">
      <t>ジッシ</t>
    </rPh>
    <rPh sb="68" eb="70">
      <t>カイゼン</t>
    </rPh>
    <rPh sb="71" eb="72">
      <t>ハカ</t>
    </rPh>
    <rPh sb="74" eb="76">
      <t>サイム</t>
    </rPh>
    <rPh sb="76" eb="78">
      <t>ザンダカ</t>
    </rPh>
    <rPh sb="82" eb="83">
      <t>ヨコ</t>
    </rPh>
    <rPh sb="88" eb="90">
      <t>シセツ</t>
    </rPh>
    <rPh sb="90" eb="92">
      <t>セイビ</t>
    </rPh>
    <rPh sb="92" eb="93">
      <t>ヒ</t>
    </rPh>
    <rPh sb="94" eb="96">
      <t>ヨクセイ</t>
    </rPh>
    <rPh sb="97" eb="98">
      <t>ハカ</t>
    </rPh>
    <rPh sb="99" eb="101">
      <t>ヘイキン</t>
    </rPh>
    <rPh sb="102" eb="104">
      <t>シタマワ</t>
    </rPh>
    <rPh sb="107" eb="108">
      <t>ツト</t>
    </rPh>
    <rPh sb="111" eb="113">
      <t>リョウキン</t>
    </rPh>
    <rPh sb="113" eb="115">
      <t>カイシュウ</t>
    </rPh>
    <rPh sb="115" eb="116">
      <t>リツ</t>
    </rPh>
    <rPh sb="118" eb="120">
      <t>ヘイキン</t>
    </rPh>
    <rPh sb="120" eb="121">
      <t>チ</t>
    </rPh>
    <rPh sb="122" eb="124">
      <t>ウワマワ</t>
    </rPh>
    <rPh sb="129" eb="131">
      <t>リョウキン</t>
    </rPh>
    <rPh sb="131" eb="133">
      <t>シュウニュウ</t>
    </rPh>
    <rPh sb="134" eb="136">
      <t>キュウスイ</t>
    </rPh>
    <rPh sb="136" eb="138">
      <t>ケイヒ</t>
    </rPh>
    <rPh sb="139" eb="141">
      <t>ヨクセイ</t>
    </rPh>
    <rPh sb="149" eb="150">
      <t>ハカ</t>
    </rPh>
    <rPh sb="152" eb="154">
      <t>キュウスイ</t>
    </rPh>
    <rPh sb="154" eb="156">
      <t>ゲンカ</t>
    </rPh>
    <rPh sb="158" eb="160">
      <t>ケイヒ</t>
    </rPh>
    <rPh sb="160" eb="162">
      <t>ヨクセイ</t>
    </rPh>
    <rPh sb="165" eb="168">
      <t>テイスイジュン</t>
    </rPh>
    <rPh sb="172" eb="174">
      <t>コンゴ</t>
    </rPh>
    <rPh sb="181" eb="182">
      <t>タカ</t>
    </rPh>
    <rPh sb="187" eb="189">
      <t>ヨソウ</t>
    </rPh>
    <rPh sb="193" eb="195">
      <t>シセツ</t>
    </rPh>
    <rPh sb="195" eb="198">
      <t>リヨウリツ</t>
    </rPh>
    <rPh sb="201" eb="202">
      <t>ワリ</t>
    </rPh>
    <rPh sb="203" eb="204">
      <t>コ</t>
    </rPh>
    <rPh sb="210" eb="212">
      <t>キュウスイ</t>
    </rPh>
    <rPh sb="212" eb="214">
      <t>ジンコウ</t>
    </rPh>
    <rPh sb="215" eb="217">
      <t>ゲンショウ</t>
    </rPh>
    <rPh sb="219" eb="220">
      <t>ナカ</t>
    </rPh>
    <rPh sb="221" eb="224">
      <t>リヨウリツ</t>
    </rPh>
    <rPh sb="225" eb="227">
      <t>テイメイ</t>
    </rPh>
    <rPh sb="228" eb="229">
      <t>ツヅ</t>
    </rPh>
    <rPh sb="231" eb="232">
      <t>カンガ</t>
    </rPh>
    <rPh sb="237" eb="239">
      <t>ユウシュウ</t>
    </rPh>
    <rPh sb="239" eb="240">
      <t>リツ</t>
    </rPh>
    <rPh sb="242" eb="243">
      <t>ワリ</t>
    </rPh>
    <rPh sb="244" eb="245">
      <t>コ</t>
    </rPh>
    <rPh sb="246" eb="248">
      <t>シセツ</t>
    </rPh>
    <rPh sb="248" eb="250">
      <t>キボ</t>
    </rPh>
    <rPh sb="251" eb="253">
      <t>テキセイ</t>
    </rPh>
    <rPh sb="257" eb="259">
      <t>スイゲン</t>
    </rPh>
    <rPh sb="260" eb="263">
      <t>トウハイゴウ</t>
    </rPh>
    <rPh sb="266" eb="268">
      <t>リヨウ</t>
    </rPh>
    <rPh sb="268" eb="269">
      <t>リツ</t>
    </rPh>
    <rPh sb="270" eb="271">
      <t>タカ</t>
    </rPh>
    <rPh sb="274" eb="276">
      <t>トウゴウ</t>
    </rPh>
    <rPh sb="276" eb="278">
      <t>ジギョウ</t>
    </rPh>
    <rPh sb="279" eb="281">
      <t>ユウセン</t>
    </rPh>
    <rPh sb="288" eb="290">
      <t>カンロ</t>
    </rPh>
    <rPh sb="290" eb="292">
      <t>コウシン</t>
    </rPh>
    <rPh sb="294" eb="295">
      <t>オク</t>
    </rPh>
    <rPh sb="302" eb="303">
      <t>ネン</t>
    </rPh>
    <rPh sb="303" eb="304">
      <t>ゴ</t>
    </rPh>
    <rPh sb="305" eb="307">
      <t>カンロ</t>
    </rPh>
    <rPh sb="307" eb="309">
      <t>コウシン</t>
    </rPh>
    <rPh sb="314" eb="317">
      <t>ケイカクテキ</t>
    </rPh>
    <rPh sb="318" eb="321">
      <t>タイシンカ</t>
    </rPh>
    <rPh sb="322" eb="323">
      <t>チョウ</t>
    </rPh>
    <rPh sb="323" eb="326">
      <t>ジュミョウカ</t>
    </rPh>
    <rPh sb="327" eb="328">
      <t>ト</t>
    </rPh>
    <rPh sb="329" eb="330">
      <t>ク</t>
    </rPh>
    <phoneticPr fontId="4"/>
  </si>
  <si>
    <t>施設の更新と統廃合は、統合事業により計画的に実施している。管路は、石綿管から塩ビ管への更新が済んでいるが現在最も古い配水管が10年後に更新時期を迎えることから順次に実施する。</t>
    <rPh sb="0" eb="2">
      <t>シセツ</t>
    </rPh>
    <rPh sb="3" eb="5">
      <t>コウシン</t>
    </rPh>
    <rPh sb="6" eb="9">
      <t>トウハイゴウ</t>
    </rPh>
    <rPh sb="11" eb="13">
      <t>トウゴウ</t>
    </rPh>
    <rPh sb="13" eb="15">
      <t>ジギョウ</t>
    </rPh>
    <rPh sb="18" eb="20">
      <t>ケイカク</t>
    </rPh>
    <rPh sb="20" eb="21">
      <t>テキ</t>
    </rPh>
    <rPh sb="22" eb="24">
      <t>ジッシ</t>
    </rPh>
    <rPh sb="29" eb="31">
      <t>カンロ</t>
    </rPh>
    <rPh sb="33" eb="35">
      <t>セキメン</t>
    </rPh>
    <rPh sb="35" eb="36">
      <t>カン</t>
    </rPh>
    <rPh sb="38" eb="39">
      <t>エン</t>
    </rPh>
    <rPh sb="40" eb="41">
      <t>カン</t>
    </rPh>
    <rPh sb="43" eb="45">
      <t>コウシン</t>
    </rPh>
    <rPh sb="46" eb="47">
      <t>ス</t>
    </rPh>
    <rPh sb="52" eb="54">
      <t>ゲンザイ</t>
    </rPh>
    <rPh sb="54" eb="55">
      <t>モット</t>
    </rPh>
    <rPh sb="56" eb="57">
      <t>フル</t>
    </rPh>
    <rPh sb="58" eb="61">
      <t>ハイスイカン</t>
    </rPh>
    <rPh sb="64" eb="65">
      <t>ネン</t>
    </rPh>
    <rPh sb="65" eb="66">
      <t>ゴ</t>
    </rPh>
    <rPh sb="67" eb="69">
      <t>コウシン</t>
    </rPh>
    <rPh sb="69" eb="71">
      <t>ジキ</t>
    </rPh>
    <rPh sb="72" eb="73">
      <t>ムカ</t>
    </rPh>
    <rPh sb="79" eb="81">
      <t>ジュンジ</t>
    </rPh>
    <rPh sb="82" eb="84">
      <t>ジッシ</t>
    </rPh>
    <phoneticPr fontId="4"/>
  </si>
  <si>
    <t>統合事業が完了するまでは、地方債による債務残高の減少は見込めないため、統合事業による給水区域の拡大により料金収入の増を図り経営を改善する。老朽化した管路の影響が少ないため有収率は高いままだが、計画的に老朽化対策を実施したいと考えている。</t>
    <rPh sb="0" eb="2">
      <t>トウゴウ</t>
    </rPh>
    <rPh sb="2" eb="4">
      <t>ジギョウ</t>
    </rPh>
    <rPh sb="5" eb="7">
      <t>カンリョウ</t>
    </rPh>
    <rPh sb="13" eb="15">
      <t>チホウ</t>
    </rPh>
    <rPh sb="15" eb="16">
      <t>サイ</t>
    </rPh>
    <rPh sb="19" eb="21">
      <t>サイム</t>
    </rPh>
    <rPh sb="21" eb="23">
      <t>ザンダカ</t>
    </rPh>
    <rPh sb="24" eb="26">
      <t>ゲンショウ</t>
    </rPh>
    <rPh sb="27" eb="29">
      <t>ミコ</t>
    </rPh>
    <rPh sb="35" eb="37">
      <t>トウゴウ</t>
    </rPh>
    <rPh sb="37" eb="39">
      <t>ジギョウ</t>
    </rPh>
    <rPh sb="42" eb="44">
      <t>キュウスイ</t>
    </rPh>
    <rPh sb="44" eb="46">
      <t>クイキ</t>
    </rPh>
    <rPh sb="47" eb="49">
      <t>カクダイ</t>
    </rPh>
    <rPh sb="52" eb="54">
      <t>リョウキン</t>
    </rPh>
    <rPh sb="54" eb="56">
      <t>シュウニュウ</t>
    </rPh>
    <rPh sb="57" eb="58">
      <t>ゾウ</t>
    </rPh>
    <rPh sb="59" eb="60">
      <t>ハカ</t>
    </rPh>
    <rPh sb="61" eb="63">
      <t>ケイエイ</t>
    </rPh>
    <rPh sb="64" eb="66">
      <t>カイゼン</t>
    </rPh>
    <rPh sb="69" eb="72">
      <t>ロウキュウカ</t>
    </rPh>
    <rPh sb="74" eb="76">
      <t>カンロ</t>
    </rPh>
    <rPh sb="77" eb="79">
      <t>エイキョウ</t>
    </rPh>
    <rPh sb="80" eb="81">
      <t>スク</t>
    </rPh>
    <rPh sb="85" eb="87">
      <t>ユウシュウ</t>
    </rPh>
    <rPh sb="87" eb="88">
      <t>リツ</t>
    </rPh>
    <rPh sb="89" eb="90">
      <t>タカ</t>
    </rPh>
    <rPh sb="96" eb="99">
      <t>ケイカクテキ</t>
    </rPh>
    <rPh sb="100" eb="103">
      <t>ロウキュウカ</t>
    </rPh>
    <rPh sb="103" eb="105">
      <t>タイサク</t>
    </rPh>
    <rPh sb="106" eb="108">
      <t>ジッシ</t>
    </rPh>
    <rPh sb="112" eb="113">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</si>
</sst>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3852032"/>
        <c:axId val="7385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73852032"/>
        <c:axId val="73853952"/>
      </c:lineChart>
      <c:dateAx>
        <c:axId val="73852032"/>
        <c:scaling>
          <c:orientation val="minMax"/>
        </c:scaling>
        <c:delete val="1"/>
        <c:axPos val="b"/>
        <c:numFmt formatCode="ge" sourceLinked="1"/>
        <c:majorTickMark val="none"/>
        <c:minorTickMark val="none"/>
        <c:tickLblPos val="none"/>
        <c:crossAx val="73853952"/>
        <c:crosses val="autoZero"/>
        <c:auto val="1"/>
        <c:lblOffset val="100"/>
        <c:baseTimeUnit val="years"/>
      </c:dateAx>
      <c:valAx>
        <c:axId val="7385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85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47.98</c:v>
                </c:pt>
                <c:pt idx="1">
                  <c:v>43.28</c:v>
                </c:pt>
                <c:pt idx="2">
                  <c:v>52.43</c:v>
                </c:pt>
                <c:pt idx="3">
                  <c:v>50.41</c:v>
                </c:pt>
                <c:pt idx="4">
                  <c:v>51.67</c:v>
                </c:pt>
              </c:numCache>
            </c:numRef>
          </c:val>
        </c:ser>
        <c:dLbls>
          <c:showLegendKey val="0"/>
          <c:showVal val="0"/>
          <c:showCatName val="0"/>
          <c:showSerName val="0"/>
          <c:showPercent val="0"/>
          <c:showBubbleSize val="0"/>
        </c:dLbls>
        <c:gapWidth val="150"/>
        <c:axId val="75777536"/>
        <c:axId val="7577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75777536"/>
        <c:axId val="75779456"/>
      </c:lineChart>
      <c:dateAx>
        <c:axId val="75777536"/>
        <c:scaling>
          <c:orientation val="minMax"/>
        </c:scaling>
        <c:delete val="1"/>
        <c:axPos val="b"/>
        <c:numFmt formatCode="ge" sourceLinked="1"/>
        <c:majorTickMark val="none"/>
        <c:minorTickMark val="none"/>
        <c:tickLblPos val="none"/>
        <c:crossAx val="75779456"/>
        <c:crosses val="autoZero"/>
        <c:auto val="1"/>
        <c:lblOffset val="100"/>
        <c:baseTimeUnit val="years"/>
      </c:dateAx>
      <c:valAx>
        <c:axId val="7577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77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87.7</c:v>
                </c:pt>
                <c:pt idx="1">
                  <c:v>80.78</c:v>
                </c:pt>
                <c:pt idx="2">
                  <c:v>78.34</c:v>
                </c:pt>
                <c:pt idx="3">
                  <c:v>83.2</c:v>
                </c:pt>
                <c:pt idx="4">
                  <c:v>81.069999999999993</c:v>
                </c:pt>
              </c:numCache>
            </c:numRef>
          </c:val>
        </c:ser>
        <c:dLbls>
          <c:showLegendKey val="0"/>
          <c:showVal val="0"/>
          <c:showCatName val="0"/>
          <c:showSerName val="0"/>
          <c:showPercent val="0"/>
          <c:showBubbleSize val="0"/>
        </c:dLbls>
        <c:gapWidth val="150"/>
        <c:axId val="75834496"/>
        <c:axId val="7583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75834496"/>
        <c:axId val="75836416"/>
      </c:lineChart>
      <c:dateAx>
        <c:axId val="75834496"/>
        <c:scaling>
          <c:orientation val="minMax"/>
        </c:scaling>
        <c:delete val="1"/>
        <c:axPos val="b"/>
        <c:numFmt formatCode="ge" sourceLinked="1"/>
        <c:majorTickMark val="none"/>
        <c:minorTickMark val="none"/>
        <c:tickLblPos val="none"/>
        <c:crossAx val="75836416"/>
        <c:crosses val="autoZero"/>
        <c:auto val="1"/>
        <c:lblOffset val="100"/>
        <c:baseTimeUnit val="years"/>
      </c:dateAx>
      <c:valAx>
        <c:axId val="7583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83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51.98</c:v>
                </c:pt>
                <c:pt idx="1">
                  <c:v>50.32</c:v>
                </c:pt>
                <c:pt idx="2">
                  <c:v>65.760000000000005</c:v>
                </c:pt>
                <c:pt idx="3">
                  <c:v>58.66</c:v>
                </c:pt>
                <c:pt idx="4">
                  <c:v>66.25</c:v>
                </c:pt>
              </c:numCache>
            </c:numRef>
          </c:val>
        </c:ser>
        <c:dLbls>
          <c:showLegendKey val="0"/>
          <c:showVal val="0"/>
          <c:showCatName val="0"/>
          <c:showSerName val="0"/>
          <c:showPercent val="0"/>
          <c:showBubbleSize val="0"/>
        </c:dLbls>
        <c:gapWidth val="150"/>
        <c:axId val="73904896"/>
        <c:axId val="7390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73904896"/>
        <c:axId val="73906816"/>
      </c:lineChart>
      <c:dateAx>
        <c:axId val="73904896"/>
        <c:scaling>
          <c:orientation val="minMax"/>
        </c:scaling>
        <c:delete val="1"/>
        <c:axPos val="b"/>
        <c:numFmt formatCode="ge" sourceLinked="1"/>
        <c:majorTickMark val="none"/>
        <c:minorTickMark val="none"/>
        <c:tickLblPos val="none"/>
        <c:crossAx val="73906816"/>
        <c:crosses val="autoZero"/>
        <c:auto val="1"/>
        <c:lblOffset val="100"/>
        <c:baseTimeUnit val="years"/>
      </c:dateAx>
      <c:valAx>
        <c:axId val="7390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90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858880"/>
        <c:axId val="7486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858880"/>
        <c:axId val="74860800"/>
      </c:lineChart>
      <c:dateAx>
        <c:axId val="74858880"/>
        <c:scaling>
          <c:orientation val="minMax"/>
        </c:scaling>
        <c:delete val="1"/>
        <c:axPos val="b"/>
        <c:numFmt formatCode="ge" sourceLinked="1"/>
        <c:majorTickMark val="none"/>
        <c:minorTickMark val="none"/>
        <c:tickLblPos val="none"/>
        <c:crossAx val="74860800"/>
        <c:crosses val="autoZero"/>
        <c:auto val="1"/>
        <c:lblOffset val="100"/>
        <c:baseTimeUnit val="years"/>
      </c:dateAx>
      <c:valAx>
        <c:axId val="7486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85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903552"/>
        <c:axId val="7490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903552"/>
        <c:axId val="74905472"/>
      </c:lineChart>
      <c:dateAx>
        <c:axId val="74903552"/>
        <c:scaling>
          <c:orientation val="minMax"/>
        </c:scaling>
        <c:delete val="1"/>
        <c:axPos val="b"/>
        <c:numFmt formatCode="ge" sourceLinked="1"/>
        <c:majorTickMark val="none"/>
        <c:minorTickMark val="none"/>
        <c:tickLblPos val="none"/>
        <c:crossAx val="74905472"/>
        <c:crosses val="autoZero"/>
        <c:auto val="1"/>
        <c:lblOffset val="100"/>
        <c:baseTimeUnit val="years"/>
      </c:dateAx>
      <c:valAx>
        <c:axId val="7490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90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010048"/>
        <c:axId val="7501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010048"/>
        <c:axId val="75011968"/>
      </c:lineChart>
      <c:dateAx>
        <c:axId val="75010048"/>
        <c:scaling>
          <c:orientation val="minMax"/>
        </c:scaling>
        <c:delete val="1"/>
        <c:axPos val="b"/>
        <c:numFmt formatCode="ge" sourceLinked="1"/>
        <c:majorTickMark val="none"/>
        <c:minorTickMark val="none"/>
        <c:tickLblPos val="none"/>
        <c:crossAx val="75011968"/>
        <c:crosses val="autoZero"/>
        <c:auto val="1"/>
        <c:lblOffset val="100"/>
        <c:baseTimeUnit val="years"/>
      </c:dateAx>
      <c:valAx>
        <c:axId val="7501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01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033984"/>
        <c:axId val="7505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033984"/>
        <c:axId val="75052544"/>
      </c:lineChart>
      <c:dateAx>
        <c:axId val="75033984"/>
        <c:scaling>
          <c:orientation val="minMax"/>
        </c:scaling>
        <c:delete val="1"/>
        <c:axPos val="b"/>
        <c:numFmt formatCode="ge" sourceLinked="1"/>
        <c:majorTickMark val="none"/>
        <c:minorTickMark val="none"/>
        <c:tickLblPos val="none"/>
        <c:crossAx val="75052544"/>
        <c:crosses val="autoZero"/>
        <c:auto val="1"/>
        <c:lblOffset val="100"/>
        <c:baseTimeUnit val="years"/>
      </c:dateAx>
      <c:valAx>
        <c:axId val="7505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03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2039.59</c:v>
                </c:pt>
                <c:pt idx="1">
                  <c:v>2470.29</c:v>
                </c:pt>
                <c:pt idx="2">
                  <c:v>2073.4499999999998</c:v>
                </c:pt>
                <c:pt idx="3">
                  <c:v>2113.25</c:v>
                </c:pt>
                <c:pt idx="4">
                  <c:v>2041.28</c:v>
                </c:pt>
              </c:numCache>
            </c:numRef>
          </c:val>
        </c:ser>
        <c:dLbls>
          <c:showLegendKey val="0"/>
          <c:showVal val="0"/>
          <c:showCatName val="0"/>
          <c:showSerName val="0"/>
          <c:showPercent val="0"/>
          <c:showBubbleSize val="0"/>
        </c:dLbls>
        <c:gapWidth val="150"/>
        <c:axId val="75070464"/>
        <c:axId val="7509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75070464"/>
        <c:axId val="75093120"/>
      </c:lineChart>
      <c:dateAx>
        <c:axId val="75070464"/>
        <c:scaling>
          <c:orientation val="minMax"/>
        </c:scaling>
        <c:delete val="1"/>
        <c:axPos val="b"/>
        <c:numFmt formatCode="ge" sourceLinked="1"/>
        <c:majorTickMark val="none"/>
        <c:minorTickMark val="none"/>
        <c:tickLblPos val="none"/>
        <c:crossAx val="75093120"/>
        <c:crosses val="autoZero"/>
        <c:auto val="1"/>
        <c:lblOffset val="100"/>
        <c:baseTimeUnit val="years"/>
      </c:dateAx>
      <c:valAx>
        <c:axId val="7509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07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35.96</c:v>
                </c:pt>
                <c:pt idx="1">
                  <c:v>29.18</c:v>
                </c:pt>
                <c:pt idx="2">
                  <c:v>36.909999999999997</c:v>
                </c:pt>
                <c:pt idx="3">
                  <c:v>35.92</c:v>
                </c:pt>
                <c:pt idx="4">
                  <c:v>37.159999999999997</c:v>
                </c:pt>
              </c:numCache>
            </c:numRef>
          </c:val>
        </c:ser>
        <c:dLbls>
          <c:showLegendKey val="0"/>
          <c:showVal val="0"/>
          <c:showCatName val="0"/>
          <c:showSerName val="0"/>
          <c:showPercent val="0"/>
          <c:showBubbleSize val="0"/>
        </c:dLbls>
        <c:gapWidth val="150"/>
        <c:axId val="75131520"/>
        <c:axId val="7513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75131520"/>
        <c:axId val="75137792"/>
      </c:lineChart>
      <c:dateAx>
        <c:axId val="75131520"/>
        <c:scaling>
          <c:orientation val="minMax"/>
        </c:scaling>
        <c:delete val="1"/>
        <c:axPos val="b"/>
        <c:numFmt formatCode="ge" sourceLinked="1"/>
        <c:majorTickMark val="none"/>
        <c:minorTickMark val="none"/>
        <c:tickLblPos val="none"/>
        <c:crossAx val="75137792"/>
        <c:crosses val="autoZero"/>
        <c:auto val="1"/>
        <c:lblOffset val="100"/>
        <c:baseTimeUnit val="years"/>
      </c:dateAx>
      <c:valAx>
        <c:axId val="7513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13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397.5</c:v>
                </c:pt>
                <c:pt idx="1">
                  <c:v>488.41</c:v>
                </c:pt>
                <c:pt idx="2">
                  <c:v>387</c:v>
                </c:pt>
                <c:pt idx="3">
                  <c:v>394.84</c:v>
                </c:pt>
                <c:pt idx="4">
                  <c:v>386.04</c:v>
                </c:pt>
              </c:numCache>
            </c:numRef>
          </c:val>
        </c:ser>
        <c:dLbls>
          <c:showLegendKey val="0"/>
          <c:showVal val="0"/>
          <c:showCatName val="0"/>
          <c:showSerName val="0"/>
          <c:showPercent val="0"/>
          <c:showBubbleSize val="0"/>
        </c:dLbls>
        <c:gapWidth val="150"/>
        <c:axId val="75155328"/>
        <c:axId val="7516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75155328"/>
        <c:axId val="75161600"/>
      </c:lineChart>
      <c:dateAx>
        <c:axId val="75155328"/>
        <c:scaling>
          <c:orientation val="minMax"/>
        </c:scaling>
        <c:delete val="1"/>
        <c:axPos val="b"/>
        <c:numFmt formatCode="ge" sourceLinked="1"/>
        <c:majorTickMark val="none"/>
        <c:minorTickMark val="none"/>
        <c:tickLblPos val="none"/>
        <c:crossAx val="75161600"/>
        <c:crosses val="autoZero"/>
        <c:auto val="1"/>
        <c:lblOffset val="100"/>
        <c:baseTimeUnit val="years"/>
      </c:dateAx>
      <c:valAx>
        <c:axId val="7516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15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X5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鮫川村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D4</v>
      </c>
      <c r="AA8" s="52"/>
      <c r="AB8" s="52"/>
      <c r="AC8" s="52"/>
      <c r="AD8" s="52"/>
      <c r="AE8" s="52"/>
      <c r="AF8" s="52"/>
      <c r="AG8" s="53"/>
      <c r="AH8" s="3"/>
      <c r="AI8" s="54">
        <f>データ!Q6</f>
        <v>3774</v>
      </c>
      <c r="AJ8" s="55"/>
      <c r="AK8" s="55"/>
      <c r="AL8" s="55"/>
      <c r="AM8" s="55"/>
      <c r="AN8" s="55"/>
      <c r="AO8" s="55"/>
      <c r="AP8" s="56"/>
      <c r="AQ8" s="46">
        <f>データ!R6</f>
        <v>131.34</v>
      </c>
      <c r="AR8" s="46"/>
      <c r="AS8" s="46"/>
      <c r="AT8" s="46"/>
      <c r="AU8" s="46"/>
      <c r="AV8" s="46"/>
      <c r="AW8" s="46"/>
      <c r="AX8" s="46"/>
      <c r="AY8" s="46">
        <f>データ!S6</f>
        <v>28.73</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46.44</v>
      </c>
      <c r="S10" s="46"/>
      <c r="T10" s="46"/>
      <c r="U10" s="46"/>
      <c r="V10" s="46"/>
      <c r="W10" s="46"/>
      <c r="X10" s="46"/>
      <c r="Y10" s="46"/>
      <c r="Z10" s="80">
        <f>データ!P6</f>
        <v>2535</v>
      </c>
      <c r="AA10" s="80"/>
      <c r="AB10" s="80"/>
      <c r="AC10" s="80"/>
      <c r="AD10" s="80"/>
      <c r="AE10" s="80"/>
      <c r="AF10" s="80"/>
      <c r="AG10" s="80"/>
      <c r="AH10" s="2"/>
      <c r="AI10" s="80">
        <f>データ!T6</f>
        <v>1730</v>
      </c>
      <c r="AJ10" s="80"/>
      <c r="AK10" s="80"/>
      <c r="AL10" s="80"/>
      <c r="AM10" s="80"/>
      <c r="AN10" s="80"/>
      <c r="AO10" s="80"/>
      <c r="AP10" s="80"/>
      <c r="AQ10" s="46">
        <f>データ!U6</f>
        <v>6.02</v>
      </c>
      <c r="AR10" s="46"/>
      <c r="AS10" s="46"/>
      <c r="AT10" s="46"/>
      <c r="AU10" s="46"/>
      <c r="AV10" s="46"/>
      <c r="AW10" s="46"/>
      <c r="AX10" s="46"/>
      <c r="AY10" s="46">
        <f>データ!V6</f>
        <v>287.38</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106</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74845</v>
      </c>
      <c r="D6" s="31">
        <f t="shared" si="3"/>
        <v>47</v>
      </c>
      <c r="E6" s="31">
        <f t="shared" si="3"/>
        <v>1</v>
      </c>
      <c r="F6" s="31">
        <f t="shared" si="3"/>
        <v>0</v>
      </c>
      <c r="G6" s="31">
        <f t="shared" si="3"/>
        <v>0</v>
      </c>
      <c r="H6" s="31" t="str">
        <f t="shared" si="3"/>
        <v>福島県　鮫川村</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46.44</v>
      </c>
      <c r="P6" s="32">
        <f t="shared" si="3"/>
        <v>2535</v>
      </c>
      <c r="Q6" s="32">
        <f t="shared" si="3"/>
        <v>3774</v>
      </c>
      <c r="R6" s="32">
        <f t="shared" si="3"/>
        <v>131.34</v>
      </c>
      <c r="S6" s="32">
        <f t="shared" si="3"/>
        <v>28.73</v>
      </c>
      <c r="T6" s="32">
        <f t="shared" si="3"/>
        <v>1730</v>
      </c>
      <c r="U6" s="32">
        <f t="shared" si="3"/>
        <v>6.02</v>
      </c>
      <c r="V6" s="32">
        <f t="shared" si="3"/>
        <v>287.38</v>
      </c>
      <c r="W6" s="33">
        <f>IF(W7="",NA(),W7)</f>
        <v>51.98</v>
      </c>
      <c r="X6" s="33">
        <f t="shared" ref="X6:AF6" si="4">IF(X7="",NA(),X7)</f>
        <v>50.32</v>
      </c>
      <c r="Y6" s="33">
        <f t="shared" si="4"/>
        <v>65.760000000000005</v>
      </c>
      <c r="Z6" s="33">
        <f t="shared" si="4"/>
        <v>58.66</v>
      </c>
      <c r="AA6" s="33">
        <f t="shared" si="4"/>
        <v>66.25</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2039.59</v>
      </c>
      <c r="BE6" s="33">
        <f t="shared" ref="BE6:BM6" si="7">IF(BE7="",NA(),BE7)</f>
        <v>2470.29</v>
      </c>
      <c r="BF6" s="33">
        <f t="shared" si="7"/>
        <v>2073.4499999999998</v>
      </c>
      <c r="BG6" s="33">
        <f t="shared" si="7"/>
        <v>2113.25</v>
      </c>
      <c r="BH6" s="33">
        <f t="shared" si="7"/>
        <v>2041.28</v>
      </c>
      <c r="BI6" s="33">
        <f t="shared" si="7"/>
        <v>1442.51</v>
      </c>
      <c r="BJ6" s="33">
        <f t="shared" si="7"/>
        <v>1496.15</v>
      </c>
      <c r="BK6" s="33">
        <f t="shared" si="7"/>
        <v>1462.56</v>
      </c>
      <c r="BL6" s="33">
        <f t="shared" si="7"/>
        <v>1486.62</v>
      </c>
      <c r="BM6" s="33">
        <f t="shared" si="7"/>
        <v>1510.14</v>
      </c>
      <c r="BN6" s="32" t="str">
        <f>IF(BN7="","",IF(BN7="-","【-】","【"&amp;SUBSTITUTE(TEXT(BN7,"#,##0.00"),"-","△")&amp;"】"))</f>
        <v>【1,242.90】</v>
      </c>
      <c r="BO6" s="33">
        <f>IF(BO7="",NA(),BO7)</f>
        <v>35.96</v>
      </c>
      <c r="BP6" s="33">
        <f t="shared" ref="BP6:BX6" si="8">IF(BP7="",NA(),BP7)</f>
        <v>29.18</v>
      </c>
      <c r="BQ6" s="33">
        <f t="shared" si="8"/>
        <v>36.909999999999997</v>
      </c>
      <c r="BR6" s="33">
        <f t="shared" si="8"/>
        <v>35.92</v>
      </c>
      <c r="BS6" s="33">
        <f t="shared" si="8"/>
        <v>37.159999999999997</v>
      </c>
      <c r="BT6" s="33">
        <f t="shared" si="8"/>
        <v>33.299999999999997</v>
      </c>
      <c r="BU6" s="33">
        <f t="shared" si="8"/>
        <v>33.01</v>
      </c>
      <c r="BV6" s="33">
        <f t="shared" si="8"/>
        <v>32.39</v>
      </c>
      <c r="BW6" s="33">
        <f t="shared" si="8"/>
        <v>24.39</v>
      </c>
      <c r="BX6" s="33">
        <f t="shared" si="8"/>
        <v>22.67</v>
      </c>
      <c r="BY6" s="32" t="str">
        <f>IF(BY7="","",IF(BY7="-","【-】","【"&amp;SUBSTITUTE(TEXT(BY7,"#,##0.00"),"-","△")&amp;"】"))</f>
        <v>【33.35】</v>
      </c>
      <c r="BZ6" s="33">
        <f>IF(BZ7="",NA(),BZ7)</f>
        <v>397.5</v>
      </c>
      <c r="CA6" s="33">
        <f t="shared" ref="CA6:CI6" si="9">IF(CA7="",NA(),CA7)</f>
        <v>488.41</v>
      </c>
      <c r="CB6" s="33">
        <f t="shared" si="9"/>
        <v>387</v>
      </c>
      <c r="CC6" s="33">
        <f t="shared" si="9"/>
        <v>394.84</v>
      </c>
      <c r="CD6" s="33">
        <f t="shared" si="9"/>
        <v>386.04</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47.98</v>
      </c>
      <c r="CL6" s="33">
        <f t="shared" ref="CL6:CT6" si="10">IF(CL7="",NA(),CL7)</f>
        <v>43.28</v>
      </c>
      <c r="CM6" s="33">
        <f t="shared" si="10"/>
        <v>52.43</v>
      </c>
      <c r="CN6" s="33">
        <f t="shared" si="10"/>
        <v>50.41</v>
      </c>
      <c r="CO6" s="33">
        <f t="shared" si="10"/>
        <v>51.67</v>
      </c>
      <c r="CP6" s="33">
        <f t="shared" si="10"/>
        <v>50.66</v>
      </c>
      <c r="CQ6" s="33">
        <f t="shared" si="10"/>
        <v>51.11</v>
      </c>
      <c r="CR6" s="33">
        <f t="shared" si="10"/>
        <v>50.49</v>
      </c>
      <c r="CS6" s="33">
        <f t="shared" si="10"/>
        <v>48.36</v>
      </c>
      <c r="CT6" s="33">
        <f t="shared" si="10"/>
        <v>48.7</v>
      </c>
      <c r="CU6" s="32" t="str">
        <f>IF(CU7="","",IF(CU7="-","【-】","【"&amp;SUBSTITUTE(TEXT(CU7,"#,##0.00"),"-","△")&amp;"】"))</f>
        <v>【57.58】</v>
      </c>
      <c r="CV6" s="33">
        <f>IF(CV7="",NA(),CV7)</f>
        <v>87.7</v>
      </c>
      <c r="CW6" s="33">
        <f t="shared" ref="CW6:DE6" si="11">IF(CW7="",NA(),CW7)</f>
        <v>80.78</v>
      </c>
      <c r="CX6" s="33">
        <f t="shared" si="11"/>
        <v>78.34</v>
      </c>
      <c r="CY6" s="33">
        <f t="shared" si="11"/>
        <v>83.2</v>
      </c>
      <c r="CZ6" s="33">
        <f t="shared" si="11"/>
        <v>81.069999999999993</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0.61</v>
      </c>
      <c r="EI6" s="33">
        <f t="shared" si="14"/>
        <v>0.37</v>
      </c>
      <c r="EJ6" s="33">
        <f t="shared" si="14"/>
        <v>0.7</v>
      </c>
      <c r="EK6" s="33">
        <f t="shared" si="14"/>
        <v>0.91</v>
      </c>
      <c r="EL6" s="33">
        <f t="shared" si="14"/>
        <v>1.26</v>
      </c>
      <c r="EM6" s="32" t="str">
        <f>IF(EM7="","",IF(EM7="-","【-】","【"&amp;SUBSTITUTE(TEXT(EM7,"#,##0.00"),"-","△")&amp;"】"))</f>
        <v>【0.71】</v>
      </c>
    </row>
    <row r="7" spans="1:143" s="34" customFormat="1">
      <c r="A7" s="26"/>
      <c r="B7" s="35">
        <v>2015</v>
      </c>
      <c r="C7" s="35">
        <v>74845</v>
      </c>
      <c r="D7" s="35">
        <v>47</v>
      </c>
      <c r="E7" s="35">
        <v>1</v>
      </c>
      <c r="F7" s="35">
        <v>0</v>
      </c>
      <c r="G7" s="35">
        <v>0</v>
      </c>
      <c r="H7" s="35" t="s">
        <v>93</v>
      </c>
      <c r="I7" s="35" t="s">
        <v>94</v>
      </c>
      <c r="J7" s="35" t="s">
        <v>95</v>
      </c>
      <c r="K7" s="35" t="s">
        <v>96</v>
      </c>
      <c r="L7" s="35" t="s">
        <v>97</v>
      </c>
      <c r="M7" s="36" t="s">
        <v>98</v>
      </c>
      <c r="N7" s="36" t="s">
        <v>99</v>
      </c>
      <c r="O7" s="36">
        <v>46.44</v>
      </c>
      <c r="P7" s="36">
        <v>2535</v>
      </c>
      <c r="Q7" s="36">
        <v>3774</v>
      </c>
      <c r="R7" s="36">
        <v>131.34</v>
      </c>
      <c r="S7" s="36">
        <v>28.73</v>
      </c>
      <c r="T7" s="36">
        <v>1730</v>
      </c>
      <c r="U7" s="36">
        <v>6.02</v>
      </c>
      <c r="V7" s="36">
        <v>287.38</v>
      </c>
      <c r="W7" s="36">
        <v>51.98</v>
      </c>
      <c r="X7" s="36">
        <v>50.32</v>
      </c>
      <c r="Y7" s="36">
        <v>65.760000000000005</v>
      </c>
      <c r="Z7" s="36">
        <v>58.66</v>
      </c>
      <c r="AA7" s="36">
        <v>66.25</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2039.59</v>
      </c>
      <c r="BE7" s="36">
        <v>2470.29</v>
      </c>
      <c r="BF7" s="36">
        <v>2073.4499999999998</v>
      </c>
      <c r="BG7" s="36">
        <v>2113.25</v>
      </c>
      <c r="BH7" s="36">
        <v>2041.28</v>
      </c>
      <c r="BI7" s="36">
        <v>1442.51</v>
      </c>
      <c r="BJ7" s="36">
        <v>1496.15</v>
      </c>
      <c r="BK7" s="36">
        <v>1462.56</v>
      </c>
      <c r="BL7" s="36">
        <v>1486.62</v>
      </c>
      <c r="BM7" s="36">
        <v>1510.14</v>
      </c>
      <c r="BN7" s="36">
        <v>1242.9000000000001</v>
      </c>
      <c r="BO7" s="36">
        <v>35.96</v>
      </c>
      <c r="BP7" s="36">
        <v>29.18</v>
      </c>
      <c r="BQ7" s="36">
        <v>36.909999999999997</v>
      </c>
      <c r="BR7" s="36">
        <v>35.92</v>
      </c>
      <c r="BS7" s="36">
        <v>37.159999999999997</v>
      </c>
      <c r="BT7" s="36">
        <v>33.299999999999997</v>
      </c>
      <c r="BU7" s="36">
        <v>33.01</v>
      </c>
      <c r="BV7" s="36">
        <v>32.39</v>
      </c>
      <c r="BW7" s="36">
        <v>24.39</v>
      </c>
      <c r="BX7" s="36">
        <v>22.67</v>
      </c>
      <c r="BY7" s="36">
        <v>33.35</v>
      </c>
      <c r="BZ7" s="36">
        <v>397.5</v>
      </c>
      <c r="CA7" s="36">
        <v>488.41</v>
      </c>
      <c r="CB7" s="36">
        <v>387</v>
      </c>
      <c r="CC7" s="36">
        <v>394.84</v>
      </c>
      <c r="CD7" s="36">
        <v>386.04</v>
      </c>
      <c r="CE7" s="36">
        <v>526.57000000000005</v>
      </c>
      <c r="CF7" s="36">
        <v>523.08000000000004</v>
      </c>
      <c r="CG7" s="36">
        <v>530.83000000000004</v>
      </c>
      <c r="CH7" s="36">
        <v>734.18</v>
      </c>
      <c r="CI7" s="36">
        <v>789.62</v>
      </c>
      <c r="CJ7" s="36">
        <v>524.69000000000005</v>
      </c>
      <c r="CK7" s="36">
        <v>47.98</v>
      </c>
      <c r="CL7" s="36">
        <v>43.28</v>
      </c>
      <c r="CM7" s="36">
        <v>52.43</v>
      </c>
      <c r="CN7" s="36">
        <v>50.41</v>
      </c>
      <c r="CO7" s="36">
        <v>51.67</v>
      </c>
      <c r="CP7" s="36">
        <v>50.66</v>
      </c>
      <c r="CQ7" s="36">
        <v>51.11</v>
      </c>
      <c r="CR7" s="36">
        <v>50.49</v>
      </c>
      <c r="CS7" s="36">
        <v>48.36</v>
      </c>
      <c r="CT7" s="36">
        <v>48.7</v>
      </c>
      <c r="CU7" s="36">
        <v>57.58</v>
      </c>
      <c r="CV7" s="36">
        <v>87.7</v>
      </c>
      <c r="CW7" s="36">
        <v>80.78</v>
      </c>
      <c r="CX7" s="36">
        <v>78.34</v>
      </c>
      <c r="CY7" s="36">
        <v>83.2</v>
      </c>
      <c r="CZ7" s="36">
        <v>81.069999999999993</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0.61</v>
      </c>
      <c r="EI7" s="36">
        <v>0.37</v>
      </c>
      <c r="EJ7" s="36">
        <v>0.7</v>
      </c>
      <c r="EK7" s="36">
        <v>0.91</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環境係長</cp:lastModifiedBy>
  <cp:lastPrinted>2017-02-16T09:16:48Z</cp:lastPrinted>
  <dcterms:created xsi:type="dcterms:W3CDTF">2016-12-02T02:16:34Z</dcterms:created>
  <dcterms:modified xsi:type="dcterms:W3CDTF">2017-02-21T08:14:13Z</dcterms:modified>
</cp:coreProperties>
</file>