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07\Desktop\"/>
    </mc:Choice>
  </mc:AlternateContent>
  <workbookProtection workbookPassword="8649" lockStructure="1"/>
  <bookViews>
    <workbookView xWindow="0" yWindow="0" windowWidth="20490" windowHeight="7920"/>
  </bookViews>
  <sheets>
    <sheet name="法非適用_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Y10" i="4" s="1"/>
  <c r="U6" i="5"/>
  <c r="AQ10" i="4" s="1"/>
  <c r="T6" i="5"/>
  <c r="S6" i="5"/>
  <c r="AY8" i="4" s="1"/>
  <c r="R6" i="5"/>
  <c r="AQ8" i="4" s="1"/>
  <c r="Q6" i="5"/>
  <c r="P6" i="5"/>
  <c r="O6" i="5"/>
  <c r="N6" i="5"/>
  <c r="J10" i="4" s="1"/>
  <c r="M6" i="5"/>
  <c r="L6" i="5"/>
  <c r="K6" i="5"/>
  <c r="R8" i="4" s="1"/>
  <c r="J6" i="5"/>
  <c r="J8" i="4" s="1"/>
  <c r="I6" i="5"/>
  <c r="B8" i="4" s="1"/>
  <c r="H6" i="5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I10" i="4"/>
  <c r="Z10" i="4"/>
  <c r="R10" i="4"/>
  <c r="B10" i="4"/>
  <c r="AI8" i="4"/>
  <c r="Z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<sst xmlns="http://schemas.openxmlformats.org/spreadsheetml/2006/main" count="218" uniqueCount="108">
  <si>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</si>
  <si>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</si>
  <si>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</si>
  <si>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</si>
  <si>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</si>
  <si>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</si>
  <si>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</si>
  <si>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</si>
  <si>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</si>
  <si>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</si>
  <si>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</si>
  <si>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</si>
  <si>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</si>
  <si>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</si>
  <si>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</si>
  <si>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</si>
  <si>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</si>
  <si>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</si>
  <si>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</si>
  <si>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</si>
  <si>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</si>
  <si>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</si>
  <si>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</si>
  <si>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</si>
  <si>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</si>
  <si>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</si>
  <si>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</si>
  <si>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</si>
  <si>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</si>
  <si>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</si>
  <si>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</si>
  <si>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</si>
  <si>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</si>
  <si>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</si>
  <si>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</si>
  <si>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</si>
  <si>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</si>
  <si>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</si>
  <si>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</si>
  <si>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平成23年度から平成25年度における各指標の類似団体平均値は、当時の事業数を基に算出していますが、管路更新率については、平成26年度の事業数を基に類似団体平均値を算出しています。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</si>
  <si>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</si>
  <si>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</si>
  <si>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</si>
  <si>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</si>
  <si>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</si>
  <si>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</si>
  <si>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</si>
  <si>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</si>
  <si>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</si>
  <si>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</si>
  <si>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</si>
  <si>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</si>
  <si>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</si>
  <si>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</si>
  <si>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</si>
  <si>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</si>
  <si>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</si>
  <si>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</si>
  <si>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</si>
  <si>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</si>
  <si>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</si>
  <si>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</si>
  <si>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</si>
  <si>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</si>
  <si>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</si>
  <si>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</si>
  <si>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</si>
  <si>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</si>
  <si>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</si>
  <si>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</si>
  <si>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</si>
  <si>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</si>
  <si>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</si>
  <si>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</si>
  <si>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</si>
  <si>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</si>
  <si>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</si>
  <si>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</si>
  <si>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</si>
  <si>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</si>
  <si>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</si>
  <si>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</si>
  <si>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</si>
  <si>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</si>
  <si>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</si>
  <si>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</si>
  <si>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</si>
  <si>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</si>
  <si>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</si>
  <si>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</si>
  <si>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</si>
  <si>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</si>
  <si>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</si>
  <si>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福島県　須賀川市</t>
  </si>
  <si>
    <t>法非適用</t>
  </si>
  <si>
    <t>水道事業</t>
  </si>
  <si>
    <t>簡易水道事業</t>
  </si>
  <si>
    <t>D4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</si>
  <si>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</si>
  <si>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</si>
  <si>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</si>
  <si>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</si>
  <si>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</si>
  <si>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</si>
  <si>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</si>
  <si>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③ 管路更新率
　管路の更新については、計画に基づき実施する予定である。</t>
    <rPh sb="2" eb="4">
      <t>カンロ</t>
    </rPh>
    <rPh sb="4" eb="6">
      <t>コウシン</t>
    </rPh>
    <rPh sb="6" eb="7">
      <t>リツ</t>
    </rPh>
    <rPh sb="9" eb="11">
      <t>カンロ</t>
    </rPh>
    <rPh sb="12" eb="14">
      <t>コウシン</t>
    </rPh>
    <rPh sb="20" eb="22">
      <t>ケイカク</t>
    </rPh>
    <rPh sb="23" eb="24">
      <t>モト</t>
    </rPh>
    <rPh sb="26" eb="28">
      <t>ジッシ</t>
    </rPh>
    <rPh sb="30" eb="32">
      <t>ヨテイ</t>
    </rPh>
    <phoneticPr fontId="4"/>
  </si>
  <si>
    <t>　本事業は給水人口が少なく、料金収入のみでは、経営できない状況にある。給水量も減少しているので、施設も過大となっている。
　今後も、人口規模縮小が予想されるため、上水道事業への統合を計画している。</t>
    <rPh sb="1" eb="2">
      <t>ホン</t>
    </rPh>
    <rPh sb="2" eb="4">
      <t>ジギョウ</t>
    </rPh>
    <rPh sb="5" eb="7">
      <t>キュウスイ</t>
    </rPh>
    <rPh sb="7" eb="9">
      <t>ジンコウ</t>
    </rPh>
    <rPh sb="10" eb="11">
      <t>スク</t>
    </rPh>
    <rPh sb="14" eb="16">
      <t>リョウキン</t>
    </rPh>
    <rPh sb="16" eb="18">
      <t>シュウニュウ</t>
    </rPh>
    <rPh sb="23" eb="25">
      <t>ケイエイ</t>
    </rPh>
    <rPh sb="29" eb="31">
      <t>ジョウキョウ</t>
    </rPh>
    <rPh sb="35" eb="37">
      <t>キュウスイ</t>
    </rPh>
    <rPh sb="37" eb="38">
      <t>リョウ</t>
    </rPh>
    <rPh sb="39" eb="41">
      <t>ゲンショウ</t>
    </rPh>
    <rPh sb="48" eb="50">
      <t>シセツ</t>
    </rPh>
    <rPh sb="51" eb="53">
      <t>カダイ</t>
    </rPh>
    <rPh sb="62" eb="64">
      <t>コンゴ</t>
    </rPh>
    <rPh sb="66" eb="68">
      <t>ジンコウ</t>
    </rPh>
    <rPh sb="68" eb="70">
      <t>キボ</t>
    </rPh>
    <rPh sb="70" eb="72">
      <t>シュクショウ</t>
    </rPh>
    <rPh sb="73" eb="75">
      <t>ヨソウ</t>
    </rPh>
    <rPh sb="81" eb="84">
      <t>ジョウスイドウ</t>
    </rPh>
    <rPh sb="84" eb="86">
      <t>ジギョウ</t>
    </rPh>
    <rPh sb="88" eb="90">
      <t>トウゴウ</t>
    </rPh>
    <rPh sb="91" eb="93">
      <t>ケイカク</t>
    </rPh>
    <phoneticPr fontId="4"/>
  </si>
  <si>
    <t xml:space="preserve">① 収益的収支比率
　比率は毎年度100％未満で、収支は赤字となっている。給水人口の減少などから、今後も比率の減少傾向が続くと考えられる。
④ 企業債残高対給水収益比率
　企業債残高の減少により、比率は減少傾向を示している。
⑤ 料金回収率
　比率は60％未満で推移している。給水に係る費用は給水収益を上回っており、不足分は一般会計からの繰入金で賄われている。
⑥ 給水原価
　本市は類似団体と比較すると低い数値となっているが、上水道事業の給水原価と比較すると、相当高い数値となっている。これは、給水人口の減少に伴う有収水量の減少が影響しているためである。
⑦ 施設利用率
　計画給水人口に基づいた施設を整備しているが、現在の給水人口は大幅に減少しているため、施設利用率は低くなっている。
⑧ 有収率
　H26まで比率は90％以上であったが、H27は76.95％に低下している。これは、管末残留塩素を確保するため、水量を増加したためである。
</t>
    <rPh sb="2" eb="5">
      <t>シュウエキテキ</t>
    </rPh>
    <rPh sb="5" eb="7">
      <t>シュウシ</t>
    </rPh>
    <rPh sb="7" eb="9">
      <t>ヒリツ</t>
    </rPh>
    <rPh sb="11" eb="13">
      <t>ヒリツ</t>
    </rPh>
    <rPh sb="14" eb="17">
      <t>マイネンド</t>
    </rPh>
    <rPh sb="21" eb="23">
      <t>ミマン</t>
    </rPh>
    <rPh sb="25" eb="27">
      <t>シュウシ</t>
    </rPh>
    <rPh sb="28" eb="29">
      <t>アカ</t>
    </rPh>
    <rPh sb="37" eb="39">
      <t>キュウスイ</t>
    </rPh>
    <rPh sb="39" eb="41">
      <t>ジンコウ</t>
    </rPh>
    <rPh sb="42" eb="44">
      <t>ゲンショウ</t>
    </rPh>
    <rPh sb="49" eb="51">
      <t>コンゴ</t>
    </rPh>
    <rPh sb="52" eb="54">
      <t>ヒリツ</t>
    </rPh>
    <rPh sb="55" eb="57">
      <t>ゲンショウ</t>
    </rPh>
    <rPh sb="57" eb="59">
      <t>ケイコウ</t>
    </rPh>
    <rPh sb="60" eb="61">
      <t>ツヅ</t>
    </rPh>
    <rPh sb="63" eb="64">
      <t>カンガ</t>
    </rPh>
    <rPh sb="72" eb="74">
      <t>キギョウ</t>
    </rPh>
    <rPh sb="74" eb="75">
      <t>サイ</t>
    </rPh>
    <rPh sb="75" eb="77">
      <t>ザンダカ</t>
    </rPh>
    <rPh sb="77" eb="78">
      <t>タイ</t>
    </rPh>
    <rPh sb="78" eb="80">
      <t>キュウスイ</t>
    </rPh>
    <rPh sb="80" eb="82">
      <t>シュウエキ</t>
    </rPh>
    <rPh sb="82" eb="84">
      <t>ヒリツ</t>
    </rPh>
    <rPh sb="86" eb="88">
      <t>キギョウ</t>
    </rPh>
    <rPh sb="88" eb="89">
      <t>サイ</t>
    </rPh>
    <rPh sb="89" eb="91">
      <t>ザンダカ</t>
    </rPh>
    <rPh sb="92" eb="94">
      <t>ゲンショウ</t>
    </rPh>
    <rPh sb="98" eb="100">
      <t>ヒリツ</t>
    </rPh>
    <rPh sb="101" eb="103">
      <t>ゲンショウ</t>
    </rPh>
    <rPh sb="103" eb="105">
      <t>ケイコウ</t>
    </rPh>
    <rPh sb="106" eb="107">
      <t>シメ</t>
    </rPh>
    <rPh sb="115" eb="117">
      <t>リョウキン</t>
    </rPh>
    <rPh sb="117" eb="119">
      <t>カイシュウ</t>
    </rPh>
    <rPh sb="119" eb="120">
      <t>リツ</t>
    </rPh>
    <rPh sb="122" eb="124">
      <t>ヒリツ</t>
    </rPh>
    <rPh sb="128" eb="130">
      <t>ミマン</t>
    </rPh>
    <rPh sb="131" eb="133">
      <t>スイイ</t>
    </rPh>
    <rPh sb="138" eb="140">
      <t>キュウスイ</t>
    </rPh>
    <rPh sb="141" eb="142">
      <t>カカ</t>
    </rPh>
    <rPh sb="143" eb="145">
      <t>ヒヨウ</t>
    </rPh>
    <rPh sb="148" eb="150">
      <t>シュウエキ</t>
    </rPh>
    <rPh sb="151" eb="153">
      <t>ウワマワ</t>
    </rPh>
    <rPh sb="158" eb="161">
      <t>フソクブン</t>
    </rPh>
    <rPh sb="162" eb="164">
      <t>イッパン</t>
    </rPh>
    <rPh sb="164" eb="166">
      <t>カイケイ</t>
    </rPh>
    <rPh sb="169" eb="171">
      <t>クリイレ</t>
    </rPh>
    <rPh sb="171" eb="172">
      <t>キン</t>
    </rPh>
    <rPh sb="173" eb="174">
      <t>マカナ</t>
    </rPh>
    <rPh sb="183" eb="185">
      <t>キュウスイ</t>
    </rPh>
    <rPh sb="185" eb="187">
      <t>ゲンカ</t>
    </rPh>
    <rPh sb="192" eb="194">
      <t>ルイジ</t>
    </rPh>
    <rPh sb="194" eb="196">
      <t>ダンタイ</t>
    </rPh>
    <rPh sb="197" eb="199">
      <t>ヒカク</t>
    </rPh>
    <rPh sb="202" eb="203">
      <t>ヒク</t>
    </rPh>
    <rPh sb="204" eb="206">
      <t>スウチ</t>
    </rPh>
    <rPh sb="214" eb="217">
      <t>ジョウスイドウ</t>
    </rPh>
    <rPh sb="217" eb="219">
      <t>ジギョウ</t>
    </rPh>
    <rPh sb="220" eb="222">
      <t>キュウスイ</t>
    </rPh>
    <rPh sb="222" eb="224">
      <t>ゲンカ</t>
    </rPh>
    <rPh sb="225" eb="227">
      <t>ヒカク</t>
    </rPh>
    <rPh sb="231" eb="233">
      <t>ソウトウ</t>
    </rPh>
    <rPh sb="233" eb="234">
      <t>タカ</t>
    </rPh>
    <rPh sb="235" eb="237">
      <t>スウチ</t>
    </rPh>
    <rPh sb="248" eb="250">
      <t>キュウスイ</t>
    </rPh>
    <rPh sb="250" eb="252">
      <t>ジンコウ</t>
    </rPh>
    <rPh sb="253" eb="255">
      <t>ゲンショウ</t>
    </rPh>
    <rPh sb="256" eb="257">
      <t>トモナ</t>
    </rPh>
    <rPh sb="258" eb="260">
      <t>ユウシュウ</t>
    </rPh>
    <rPh sb="260" eb="262">
      <t>スイリョウ</t>
    </rPh>
    <rPh sb="263" eb="265">
      <t>ゲンショウ</t>
    </rPh>
    <rPh sb="266" eb="268">
      <t>エイキョウ</t>
    </rPh>
    <rPh sb="281" eb="283">
      <t>シセツ</t>
    </rPh>
    <rPh sb="283" eb="286">
      <t>リヨウリツ</t>
    </rPh>
    <rPh sb="288" eb="290">
      <t>ケイカク</t>
    </rPh>
    <rPh sb="295" eb="296">
      <t>モト</t>
    </rPh>
    <rPh sb="299" eb="301">
      <t>シセツ</t>
    </rPh>
    <rPh sb="302" eb="304">
      <t>セイビ</t>
    </rPh>
    <rPh sb="310" eb="312">
      <t>ゲンザイ</t>
    </rPh>
    <rPh sb="313" eb="315">
      <t>キュウスイ</t>
    </rPh>
    <rPh sb="315" eb="317">
      <t>ジンコウ</t>
    </rPh>
    <rPh sb="318" eb="320">
      <t>オオハバ</t>
    </rPh>
    <rPh sb="321" eb="323">
      <t>ゲンショウ</t>
    </rPh>
    <rPh sb="330" eb="332">
      <t>シセツ</t>
    </rPh>
    <rPh sb="332" eb="335">
      <t>リヨウリツ</t>
    </rPh>
    <rPh sb="336" eb="337">
      <t>ヒク</t>
    </rPh>
    <rPh sb="347" eb="349">
      <t>ユウシュウ</t>
    </rPh>
    <rPh sb="349" eb="350">
      <t>リツ</t>
    </rPh>
    <rPh sb="357" eb="359">
      <t>ヒリツ</t>
    </rPh>
    <rPh sb="363" eb="365">
      <t>イジョウ</t>
    </rPh>
    <rPh sb="382" eb="384">
      <t>テイカ</t>
    </rPh>
    <rPh sb="393" eb="395">
      <t>カンマツ</t>
    </rPh>
    <rPh sb="395" eb="397">
      <t>ザンリュウ</t>
    </rPh>
    <rPh sb="397" eb="399">
      <t>エンソ</t>
    </rPh>
    <rPh sb="400" eb="402">
      <t>カクホ</t>
    </rPh>
    <rPh sb="407" eb="409">
      <t>スイリョウ</t>
    </rPh>
    <rPh sb="410" eb="412">
      <t>ゾウカ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</si>
</sst>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2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データ!$EC$6:$EG$6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5343888"/>
        <c:axId val="1305336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0.61</c:v>
                </c:pt>
                <c:pt idx="1">
                  <c:v>0.37</c:v>
                </c:pt>
                <c:pt idx="2">
                  <c:v>0.7</c:v>
                </c:pt>
                <c:pt idx="3">
                  <c:v>0.91</c:v>
                </c:pt>
                <c:pt idx="4">
                  <c:v>1.26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343888"/>
        <c:axId val="1305336272"/>
      </c:lineChart>
      <c:dateAx>
        <c:axId val="1305343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05336272"/>
        <c:crosses val="autoZero"/>
        <c:auto val="1"/>
        <c:lblOffset val="100"/>
        <c:baseTimeUnit val="years"/>
      </c:dateAx>
      <c:valAx>
        <c:axId val="1305336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05343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33.880000000000003</c:v>
                </c:pt>
                <c:pt idx="1">
                  <c:v>39.56</c:v>
                </c:pt>
                <c:pt idx="2">
                  <c:v>39.130000000000003</c:v>
                </c:pt>
                <c:pt idx="3">
                  <c:v>36.950000000000003</c:v>
                </c:pt>
                <c:pt idx="4">
                  <c:v>43.92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6241872"/>
        <c:axId val="1306234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50.66</c:v>
                </c:pt>
                <c:pt idx="1">
                  <c:v>51.11</c:v>
                </c:pt>
                <c:pt idx="2">
                  <c:v>50.49</c:v>
                </c:pt>
                <c:pt idx="3">
                  <c:v>48.36</c:v>
                </c:pt>
                <c:pt idx="4">
                  <c:v>48.7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6241872"/>
        <c:axId val="1306234800"/>
      </c:lineChart>
      <c:dateAx>
        <c:axId val="1306241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06234800"/>
        <c:crosses val="autoZero"/>
        <c:auto val="1"/>
        <c:lblOffset val="100"/>
        <c:baseTimeUnit val="years"/>
      </c:dateAx>
      <c:valAx>
        <c:axId val="1306234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062418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92.43</c:v>
                </c:pt>
                <c:pt idx="1">
                  <c:v>90.85</c:v>
                </c:pt>
                <c:pt idx="2">
                  <c:v>91.45</c:v>
                </c:pt>
                <c:pt idx="3">
                  <c:v>90.59</c:v>
                </c:pt>
                <c:pt idx="4">
                  <c:v>76.95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6234256"/>
        <c:axId val="1306242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74.13</c:v>
                </c:pt>
                <c:pt idx="1">
                  <c:v>74.16</c:v>
                </c:pt>
                <c:pt idx="2">
                  <c:v>74.209999999999994</c:v>
                </c:pt>
                <c:pt idx="3">
                  <c:v>75.239999999999995</c:v>
                </c:pt>
                <c:pt idx="4">
                  <c:v>74.959999999999994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6234256"/>
        <c:axId val="1306242416"/>
      </c:lineChart>
      <c:dateAx>
        <c:axId val="13062342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06242416"/>
        <c:crosses val="autoZero"/>
        <c:auto val="1"/>
        <c:lblOffset val="100"/>
        <c:baseTimeUnit val="years"/>
      </c:dateAx>
      <c:valAx>
        <c:axId val="1306242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062342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91.42</c:v>
                </c:pt>
                <c:pt idx="1">
                  <c:v>88.94</c:v>
                </c:pt>
                <c:pt idx="2">
                  <c:v>88.33</c:v>
                </c:pt>
                <c:pt idx="3">
                  <c:v>88.78</c:v>
                </c:pt>
                <c:pt idx="4">
                  <c:v>87.79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5335728"/>
        <c:axId val="1305337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68.61</c:v>
                </c:pt>
                <c:pt idx="1">
                  <c:v>70.760000000000005</c:v>
                </c:pt>
                <c:pt idx="2">
                  <c:v>71.66</c:v>
                </c:pt>
                <c:pt idx="3">
                  <c:v>73.06</c:v>
                </c:pt>
                <c:pt idx="4">
                  <c:v>72.03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335728"/>
        <c:axId val="1305337360"/>
      </c:lineChart>
      <c:dateAx>
        <c:axId val="1305335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05337360"/>
        <c:crosses val="autoZero"/>
        <c:auto val="1"/>
        <c:lblOffset val="100"/>
        <c:baseTimeUnit val="years"/>
      </c:dateAx>
      <c:valAx>
        <c:axId val="1305337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05335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データ!$DG$6:$DK$6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5335184"/>
        <c:axId val="1305342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335184"/>
        <c:axId val="1305342256"/>
      </c:lineChart>
      <c:dateAx>
        <c:axId val="13053351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05342256"/>
        <c:crosses val="autoZero"/>
        <c:auto val="1"/>
        <c:lblOffset val="100"/>
        <c:baseTimeUnit val="years"/>
      </c:dateAx>
      <c:valAx>
        <c:axId val="1305342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053351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データ!$DR$6:$DV$6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5344432"/>
        <c:axId val="1305334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344432"/>
        <c:axId val="1305334640"/>
      </c:lineChart>
      <c:dateAx>
        <c:axId val="1305344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05334640"/>
        <c:crosses val="autoZero"/>
        <c:auto val="1"/>
        <c:lblOffset val="100"/>
        <c:baseTimeUnit val="years"/>
      </c:dateAx>
      <c:valAx>
        <c:axId val="1305334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0534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5340080"/>
        <c:axId val="1305344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340080"/>
        <c:axId val="1305344976"/>
      </c:lineChart>
      <c:dateAx>
        <c:axId val="1305340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05344976"/>
        <c:crosses val="autoZero"/>
        <c:auto val="1"/>
        <c:lblOffset val="100"/>
        <c:baseTimeUnit val="years"/>
      </c:dateAx>
      <c:valAx>
        <c:axId val="1305344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05340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データ!$AS$6:$AW$6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5341712"/>
        <c:axId val="130534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341712"/>
        <c:axId val="1305342800"/>
      </c:lineChart>
      <c:dateAx>
        <c:axId val="1305341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05342800"/>
        <c:crosses val="autoZero"/>
        <c:auto val="1"/>
        <c:lblOffset val="100"/>
        <c:baseTimeUnit val="years"/>
      </c:dateAx>
      <c:valAx>
        <c:axId val="130534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05341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1145.27</c:v>
                </c:pt>
                <c:pt idx="1">
                  <c:v>916.59</c:v>
                </c:pt>
                <c:pt idx="2">
                  <c:v>879.28</c:v>
                </c:pt>
                <c:pt idx="3">
                  <c:v>850.16</c:v>
                </c:pt>
                <c:pt idx="4">
                  <c:v>797.5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6241328"/>
        <c:axId val="1306236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1442.51</c:v>
                </c:pt>
                <c:pt idx="1">
                  <c:v>1496.15</c:v>
                </c:pt>
                <c:pt idx="2">
                  <c:v>1462.56</c:v>
                </c:pt>
                <c:pt idx="3">
                  <c:v>1486.62</c:v>
                </c:pt>
                <c:pt idx="4">
                  <c:v>1510.14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6241328"/>
        <c:axId val="1306236976"/>
      </c:lineChart>
      <c:dateAx>
        <c:axId val="13062413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06236976"/>
        <c:crosses val="autoZero"/>
        <c:auto val="1"/>
        <c:lblOffset val="100"/>
        <c:baseTimeUnit val="years"/>
      </c:dateAx>
      <c:valAx>
        <c:axId val="1306236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062413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36.42</c:v>
                </c:pt>
                <c:pt idx="1">
                  <c:v>54.89</c:v>
                </c:pt>
                <c:pt idx="2">
                  <c:v>56.32</c:v>
                </c:pt>
                <c:pt idx="3">
                  <c:v>52.54</c:v>
                </c:pt>
                <c:pt idx="4">
                  <c:v>56.55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6244048"/>
        <c:axId val="1306237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33.299999999999997</c:v>
                </c:pt>
                <c:pt idx="1">
                  <c:v>33.01</c:v>
                </c:pt>
                <c:pt idx="2">
                  <c:v>32.39</c:v>
                </c:pt>
                <c:pt idx="3">
                  <c:v>24.39</c:v>
                </c:pt>
                <c:pt idx="4">
                  <c:v>22.67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6244048"/>
        <c:axId val="1306237520"/>
      </c:lineChart>
      <c:dateAx>
        <c:axId val="1306244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06237520"/>
        <c:crosses val="autoZero"/>
        <c:auto val="1"/>
        <c:lblOffset val="100"/>
        <c:baseTimeUnit val="years"/>
      </c:dateAx>
      <c:valAx>
        <c:axId val="1306237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06244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561.46</c:v>
                </c:pt>
                <c:pt idx="1">
                  <c:v>389.46</c:v>
                </c:pt>
                <c:pt idx="2">
                  <c:v>379.49</c:v>
                </c:pt>
                <c:pt idx="3">
                  <c:v>428.11</c:v>
                </c:pt>
                <c:pt idx="4">
                  <c:v>397.19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6240240"/>
        <c:axId val="1306245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526.57000000000005</c:v>
                </c:pt>
                <c:pt idx="1">
                  <c:v>523.08000000000004</c:v>
                </c:pt>
                <c:pt idx="2">
                  <c:v>530.83000000000004</c:v>
                </c:pt>
                <c:pt idx="3">
                  <c:v>734.18</c:v>
                </c:pt>
                <c:pt idx="4">
                  <c:v>789.62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6240240"/>
        <c:axId val="1306245136"/>
      </c:lineChart>
      <c:dateAx>
        <c:axId val="13062402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06245136"/>
        <c:crosses val="autoZero"/>
        <c:auto val="1"/>
        <c:lblOffset val="100"/>
        <c:baseTimeUnit val="years"/>
      </c:dateAx>
      <c:valAx>
        <c:axId val="1306245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062402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5C5551-6BC5-448F-A607-3D12B8B59C7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【75.51】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A7864B-ACF3-481F-B050-61B73191253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【1,242.90】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EA00AD4-712F-48B4-8AC6-D165EE501A5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【75.27】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36CBBAC-41F3-4693-A3B2-EDF36D7758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【57.58】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416C90C-C1F4-4DC9-ABA9-4A5B4038DE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【524.69】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73F2C93-BBF4-47A9-AB7E-81D1582D3ED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【33.35】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C584A1D-6D2A-4B72-85F2-F54367919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topLeftCell="D1" zoomScaleNormal="100" workbookViewId="0">
      <selection activeCell="BL16" sqref="BL16:BZ44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6" t="s">
        <v>0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</row>
    <row r="3" spans="1:78" ht="9.75" customHeight="1">
      <c r="A3" s="2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</row>
    <row r="4" spans="1:78" ht="9.75" customHeight="1">
      <c r="A4" s="2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7" t="str">
        <f>データ!H6</f>
        <v>福島県　須賀川市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78" t="s">
        <v>1</v>
      </c>
      <c r="C7" s="79"/>
      <c r="D7" s="79"/>
      <c r="E7" s="79"/>
      <c r="F7" s="79"/>
      <c r="G7" s="79"/>
      <c r="H7" s="79"/>
      <c r="I7" s="80"/>
      <c r="J7" s="78" t="s">
        <v>2</v>
      </c>
      <c r="K7" s="79"/>
      <c r="L7" s="79"/>
      <c r="M7" s="79"/>
      <c r="N7" s="79"/>
      <c r="O7" s="79"/>
      <c r="P7" s="79"/>
      <c r="Q7" s="80"/>
      <c r="R7" s="78" t="s">
        <v>3</v>
      </c>
      <c r="S7" s="79"/>
      <c r="T7" s="79"/>
      <c r="U7" s="79"/>
      <c r="V7" s="79"/>
      <c r="W7" s="79"/>
      <c r="X7" s="79"/>
      <c r="Y7" s="80"/>
      <c r="Z7" s="78" t="s">
        <v>4</v>
      </c>
      <c r="AA7" s="79"/>
      <c r="AB7" s="79"/>
      <c r="AC7" s="79"/>
      <c r="AD7" s="79"/>
      <c r="AE7" s="79"/>
      <c r="AF7" s="79"/>
      <c r="AG7" s="80"/>
      <c r="AH7" s="3"/>
      <c r="AI7" s="78" t="s">
        <v>5</v>
      </c>
      <c r="AJ7" s="79"/>
      <c r="AK7" s="79"/>
      <c r="AL7" s="79"/>
      <c r="AM7" s="79"/>
      <c r="AN7" s="79"/>
      <c r="AO7" s="79"/>
      <c r="AP7" s="80"/>
      <c r="AQ7" s="67" t="s">
        <v>6</v>
      </c>
      <c r="AR7" s="67"/>
      <c r="AS7" s="67"/>
      <c r="AT7" s="67"/>
      <c r="AU7" s="67"/>
      <c r="AV7" s="67"/>
      <c r="AW7" s="67"/>
      <c r="AX7" s="67"/>
      <c r="AY7" s="67" t="s">
        <v>7</v>
      </c>
      <c r="AZ7" s="67"/>
      <c r="BA7" s="67"/>
      <c r="BB7" s="67"/>
      <c r="BC7" s="67"/>
      <c r="BD7" s="67"/>
      <c r="BE7" s="67"/>
      <c r="BF7" s="67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1"/>
      <c r="D8" s="71"/>
      <c r="E8" s="71"/>
      <c r="F8" s="71"/>
      <c r="G8" s="71"/>
      <c r="H8" s="71"/>
      <c r="I8" s="72"/>
      <c r="J8" s="70" t="str">
        <f>データ!J6</f>
        <v>水道事業</v>
      </c>
      <c r="K8" s="71"/>
      <c r="L8" s="71"/>
      <c r="M8" s="71"/>
      <c r="N8" s="71"/>
      <c r="O8" s="71"/>
      <c r="P8" s="71"/>
      <c r="Q8" s="72"/>
      <c r="R8" s="70" t="str">
        <f>データ!K6</f>
        <v>簡易水道事業</v>
      </c>
      <c r="S8" s="71"/>
      <c r="T8" s="71"/>
      <c r="U8" s="71"/>
      <c r="V8" s="71"/>
      <c r="W8" s="71"/>
      <c r="X8" s="71"/>
      <c r="Y8" s="72"/>
      <c r="Z8" s="70" t="str">
        <f>データ!L6</f>
        <v>D4</v>
      </c>
      <c r="AA8" s="71"/>
      <c r="AB8" s="71"/>
      <c r="AC8" s="71"/>
      <c r="AD8" s="71"/>
      <c r="AE8" s="71"/>
      <c r="AF8" s="71"/>
      <c r="AG8" s="72"/>
      <c r="AH8" s="3"/>
      <c r="AI8" s="73">
        <f>データ!Q6</f>
        <v>77990</v>
      </c>
      <c r="AJ8" s="74"/>
      <c r="AK8" s="74"/>
      <c r="AL8" s="74"/>
      <c r="AM8" s="74"/>
      <c r="AN8" s="74"/>
      <c r="AO8" s="74"/>
      <c r="AP8" s="75"/>
      <c r="AQ8" s="56">
        <f>データ!R6</f>
        <v>279.43</v>
      </c>
      <c r="AR8" s="56"/>
      <c r="AS8" s="56"/>
      <c r="AT8" s="56"/>
      <c r="AU8" s="56"/>
      <c r="AV8" s="56"/>
      <c r="AW8" s="56"/>
      <c r="AX8" s="56"/>
      <c r="AY8" s="56">
        <f>データ!S6</f>
        <v>279.10000000000002</v>
      </c>
      <c r="AZ8" s="56"/>
      <c r="BA8" s="56"/>
      <c r="BB8" s="56"/>
      <c r="BC8" s="56"/>
      <c r="BD8" s="56"/>
      <c r="BE8" s="56"/>
      <c r="BF8" s="56"/>
      <c r="BG8" s="3"/>
      <c r="BH8" s="3"/>
      <c r="BI8" s="3"/>
      <c r="BJ8" s="3"/>
      <c r="BK8" s="3"/>
      <c r="BL8" s="65" t="s">
        <v>9</v>
      </c>
      <c r="BM8" s="66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7" t="s">
        <v>11</v>
      </c>
      <c r="C9" s="67"/>
      <c r="D9" s="67"/>
      <c r="E9" s="67"/>
      <c r="F9" s="67"/>
      <c r="G9" s="67"/>
      <c r="H9" s="67"/>
      <c r="I9" s="67"/>
      <c r="J9" s="67" t="s">
        <v>12</v>
      </c>
      <c r="K9" s="67"/>
      <c r="L9" s="67"/>
      <c r="M9" s="67"/>
      <c r="N9" s="67"/>
      <c r="O9" s="67"/>
      <c r="P9" s="67"/>
      <c r="Q9" s="67"/>
      <c r="R9" s="67" t="s">
        <v>13</v>
      </c>
      <c r="S9" s="67"/>
      <c r="T9" s="67"/>
      <c r="U9" s="67"/>
      <c r="V9" s="67"/>
      <c r="W9" s="67"/>
      <c r="X9" s="67"/>
      <c r="Y9" s="67"/>
      <c r="Z9" s="67" t="s">
        <v>14</v>
      </c>
      <c r="AA9" s="67"/>
      <c r="AB9" s="67"/>
      <c r="AC9" s="67"/>
      <c r="AD9" s="67"/>
      <c r="AE9" s="67"/>
      <c r="AF9" s="67"/>
      <c r="AG9" s="67"/>
      <c r="AH9" s="3"/>
      <c r="AI9" s="67" t="s">
        <v>15</v>
      </c>
      <c r="AJ9" s="67"/>
      <c r="AK9" s="67"/>
      <c r="AL9" s="67"/>
      <c r="AM9" s="67"/>
      <c r="AN9" s="67"/>
      <c r="AO9" s="67"/>
      <c r="AP9" s="67"/>
      <c r="AQ9" s="67" t="s">
        <v>16</v>
      </c>
      <c r="AR9" s="67"/>
      <c r="AS9" s="67"/>
      <c r="AT9" s="67"/>
      <c r="AU9" s="67"/>
      <c r="AV9" s="67"/>
      <c r="AW9" s="67"/>
      <c r="AX9" s="67"/>
      <c r="AY9" s="67" t="s">
        <v>17</v>
      </c>
      <c r="AZ9" s="67"/>
      <c r="BA9" s="67"/>
      <c r="BB9" s="67"/>
      <c r="BC9" s="67"/>
      <c r="BD9" s="67"/>
      <c r="BE9" s="67"/>
      <c r="BF9" s="67"/>
      <c r="BG9" s="3"/>
      <c r="BH9" s="3"/>
      <c r="BI9" s="3"/>
      <c r="BJ9" s="3"/>
      <c r="BK9" s="3"/>
      <c r="BL9" s="68" t="s">
        <v>18</v>
      </c>
      <c r="BM9" s="69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56" t="str">
        <f>データ!M6</f>
        <v>-</v>
      </c>
      <c r="C10" s="56"/>
      <c r="D10" s="56"/>
      <c r="E10" s="56"/>
      <c r="F10" s="56"/>
      <c r="G10" s="56"/>
      <c r="H10" s="56"/>
      <c r="I10" s="56"/>
      <c r="J10" s="56" t="str">
        <f>データ!N6</f>
        <v>該当数値なし</v>
      </c>
      <c r="K10" s="56"/>
      <c r="L10" s="56"/>
      <c r="M10" s="56"/>
      <c r="N10" s="56"/>
      <c r="O10" s="56"/>
      <c r="P10" s="56"/>
      <c r="Q10" s="56"/>
      <c r="R10" s="56">
        <f>データ!O6</f>
        <v>0.06</v>
      </c>
      <c r="S10" s="56"/>
      <c r="T10" s="56"/>
      <c r="U10" s="56"/>
      <c r="V10" s="56"/>
      <c r="W10" s="56"/>
      <c r="X10" s="56"/>
      <c r="Y10" s="56"/>
      <c r="Z10" s="64">
        <f>データ!P6</f>
        <v>3825</v>
      </c>
      <c r="AA10" s="64"/>
      <c r="AB10" s="64"/>
      <c r="AC10" s="64"/>
      <c r="AD10" s="64"/>
      <c r="AE10" s="64"/>
      <c r="AF10" s="64"/>
      <c r="AG10" s="64"/>
      <c r="AH10" s="2"/>
      <c r="AI10" s="64">
        <f>データ!T6</f>
        <v>43</v>
      </c>
      <c r="AJ10" s="64"/>
      <c r="AK10" s="64"/>
      <c r="AL10" s="64"/>
      <c r="AM10" s="64"/>
      <c r="AN10" s="64"/>
      <c r="AO10" s="64"/>
      <c r="AP10" s="64"/>
      <c r="AQ10" s="56">
        <f>データ!U6</f>
        <v>0.08</v>
      </c>
      <c r="AR10" s="56"/>
      <c r="AS10" s="56"/>
      <c r="AT10" s="56"/>
      <c r="AU10" s="56"/>
      <c r="AV10" s="56"/>
      <c r="AW10" s="56"/>
      <c r="AX10" s="56"/>
      <c r="AY10" s="56">
        <f>データ!V6</f>
        <v>537.5</v>
      </c>
      <c r="AZ10" s="56"/>
      <c r="BA10" s="56"/>
      <c r="BB10" s="56"/>
      <c r="BC10" s="56"/>
      <c r="BD10" s="56"/>
      <c r="BE10" s="56"/>
      <c r="BF10" s="56"/>
      <c r="BG10" s="3"/>
      <c r="BH10" s="3"/>
      <c r="BI10" s="3"/>
      <c r="BJ10" s="2"/>
      <c r="BK10" s="2"/>
      <c r="BL10" s="57" t="s">
        <v>20</v>
      </c>
      <c r="BM10" s="58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22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>
      <c r="A14" s="2"/>
      <c r="B14" s="61" t="s">
        <v>23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40" t="s">
        <v>24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107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25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26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27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28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29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105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30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31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32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33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34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35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106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36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37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38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39</v>
      </c>
    </row>
  </sheetData>
  <sheetProtection password="8649" sheet="1" objects="1" scenarios="1" formatCells="0" formatColumns="0" formatRows="0"/>
  <mergeCells count="53">
    <mergeCell ref="B2:BZ4"/>
    <mergeCell ref="B6:AG6"/>
    <mergeCell ref="B7:I7"/>
    <mergeCell ref="J7:Q7"/>
    <mergeCell ref="R7:Y7"/>
    <mergeCell ref="Z7:AG7"/>
    <mergeCell ref="AI7:AP7"/>
    <mergeCell ref="AQ7:AX7"/>
    <mergeCell ref="AY7:BF7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L16:BZ44"/>
    <mergeCell ref="C34:P35"/>
    <mergeCell ref="R34:AE35"/>
    <mergeCell ref="AG34:AT35"/>
    <mergeCell ref="AV34:BI35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2" t="s">
        <v>49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4"/>
      <c r="W3" s="88" t="s">
        <v>50</v>
      </c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 t="s">
        <v>51</v>
      </c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</row>
    <row r="4" spans="1:143">
      <c r="A4" s="26" t="s">
        <v>52</v>
      </c>
      <c r="B4" s="28"/>
      <c r="C4" s="28"/>
      <c r="D4" s="28"/>
      <c r="E4" s="28"/>
      <c r="F4" s="28"/>
      <c r="G4" s="28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7"/>
      <c r="W4" s="81" t="s">
        <v>53</v>
      </c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 t="s">
        <v>54</v>
      </c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 t="s">
        <v>55</v>
      </c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 t="s">
        <v>56</v>
      </c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 t="s">
        <v>57</v>
      </c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 t="s">
        <v>58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 t="s">
        <v>59</v>
      </c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 t="s">
        <v>60</v>
      </c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 t="s">
        <v>61</v>
      </c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 t="s">
        <v>62</v>
      </c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 t="s">
        <v>63</v>
      </c>
      <c r="ED4" s="81"/>
      <c r="EE4" s="81"/>
      <c r="EF4" s="81"/>
      <c r="EG4" s="81"/>
      <c r="EH4" s="81"/>
      <c r="EI4" s="81"/>
      <c r="EJ4" s="81"/>
      <c r="EK4" s="81"/>
      <c r="EL4" s="81"/>
      <c r="EM4" s="81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2015</v>
      </c>
      <c r="C6" s="31">
        <f t="shared" ref="C6:V6" si="3">C7</f>
        <v>72079</v>
      </c>
      <c r="D6" s="31">
        <f t="shared" si="3"/>
        <v>47</v>
      </c>
      <c r="E6" s="31">
        <f t="shared" si="3"/>
        <v>1</v>
      </c>
      <c r="F6" s="31">
        <f t="shared" si="3"/>
        <v>0</v>
      </c>
      <c r="G6" s="31">
        <f t="shared" si="3"/>
        <v>0</v>
      </c>
      <c r="H6" s="31" t="str">
        <f t="shared" si="3"/>
        <v>福島県　須賀川市</v>
      </c>
      <c r="I6" s="31" t="str">
        <f t="shared" si="3"/>
        <v>法非適用</v>
      </c>
      <c r="J6" s="31" t="str">
        <f t="shared" si="3"/>
        <v>水道事業</v>
      </c>
      <c r="K6" s="31" t="str">
        <f t="shared" si="3"/>
        <v>簡易水道事業</v>
      </c>
      <c r="L6" s="31" t="str">
        <f t="shared" si="3"/>
        <v>D4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0.06</v>
      </c>
      <c r="P6" s="32">
        <f t="shared" si="3"/>
        <v>3825</v>
      </c>
      <c r="Q6" s="32">
        <f t="shared" si="3"/>
        <v>77990</v>
      </c>
      <c r="R6" s="32">
        <f t="shared" si="3"/>
        <v>279.43</v>
      </c>
      <c r="S6" s="32">
        <f t="shared" si="3"/>
        <v>279.10000000000002</v>
      </c>
      <c r="T6" s="32">
        <f t="shared" si="3"/>
        <v>43</v>
      </c>
      <c r="U6" s="32">
        <f t="shared" si="3"/>
        <v>0.08</v>
      </c>
      <c r="V6" s="32">
        <f t="shared" si="3"/>
        <v>537.5</v>
      </c>
      <c r="W6" s="33">
        <f>IF(W7="",NA(),W7)</f>
        <v>91.42</v>
      </c>
      <c r="X6" s="33">
        <f t="shared" ref="X6:AF6" si="4">IF(X7="",NA(),X7)</f>
        <v>88.94</v>
      </c>
      <c r="Y6" s="33">
        <f t="shared" si="4"/>
        <v>88.33</v>
      </c>
      <c r="Z6" s="33">
        <f t="shared" si="4"/>
        <v>88.78</v>
      </c>
      <c r="AA6" s="33">
        <f t="shared" si="4"/>
        <v>87.79</v>
      </c>
      <c r="AB6" s="33">
        <f t="shared" si="4"/>
        <v>68.61</v>
      </c>
      <c r="AC6" s="33">
        <f t="shared" si="4"/>
        <v>70.760000000000005</v>
      </c>
      <c r="AD6" s="33">
        <f t="shared" si="4"/>
        <v>71.66</v>
      </c>
      <c r="AE6" s="33">
        <f t="shared" si="4"/>
        <v>73.06</v>
      </c>
      <c r="AF6" s="33">
        <f t="shared" si="4"/>
        <v>72.03</v>
      </c>
      <c r="AG6" s="32" t="str">
        <f>IF(AG7="","",IF(AG7="-","【-】","【"&amp;SUBSTITUTE(TEXT(AG7,"#,##0.00"),"-","△")&amp;"】"))</f>
        <v>【75.51】</v>
      </c>
      <c r="AH6" s="32" t="e">
        <f>IF(AH7="",NA(),AH7)</f>
        <v>#N/A</v>
      </c>
      <c r="AI6" s="32" t="e">
        <f t="shared" ref="AI6:AQ6" si="5">IF(AI7="",NA(),AI7)</f>
        <v>#N/A</v>
      </c>
      <c r="AJ6" s="32" t="e">
        <f t="shared" si="5"/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str">
        <f>IF(AR7="","",IF(AR7="-","【-】","【"&amp;SUBSTITUTE(TEXT(AR7,"#,##0.00"),"-","△")&amp;"】"))</f>
        <v/>
      </c>
      <c r="AS6" s="32" t="e">
        <f>IF(AS7="",NA(),AS7)</f>
        <v>#N/A</v>
      </c>
      <c r="AT6" s="32" t="e">
        <f t="shared" ref="AT6:BB6" si="6">IF(AT7="",NA(),AT7)</f>
        <v>#N/A</v>
      </c>
      <c r="AU6" s="32" t="e">
        <f t="shared" si="6"/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str">
        <f>IF(BC7="","",IF(BC7="-","【-】","【"&amp;SUBSTITUTE(TEXT(BC7,"#,##0.00"),"-","△")&amp;"】"))</f>
        <v/>
      </c>
      <c r="BD6" s="33">
        <f>IF(BD7="",NA(),BD7)</f>
        <v>1145.27</v>
      </c>
      <c r="BE6" s="33">
        <f t="shared" ref="BE6:BM6" si="7">IF(BE7="",NA(),BE7)</f>
        <v>916.59</v>
      </c>
      <c r="BF6" s="33">
        <f t="shared" si="7"/>
        <v>879.28</v>
      </c>
      <c r="BG6" s="33">
        <f t="shared" si="7"/>
        <v>850.16</v>
      </c>
      <c r="BH6" s="33">
        <f t="shared" si="7"/>
        <v>797.5</v>
      </c>
      <c r="BI6" s="33">
        <f t="shared" si="7"/>
        <v>1442.51</v>
      </c>
      <c r="BJ6" s="33">
        <f t="shared" si="7"/>
        <v>1496.15</v>
      </c>
      <c r="BK6" s="33">
        <f t="shared" si="7"/>
        <v>1462.56</v>
      </c>
      <c r="BL6" s="33">
        <f t="shared" si="7"/>
        <v>1486.62</v>
      </c>
      <c r="BM6" s="33">
        <f t="shared" si="7"/>
        <v>1510.14</v>
      </c>
      <c r="BN6" s="32" t="str">
        <f>IF(BN7="","",IF(BN7="-","【-】","【"&amp;SUBSTITUTE(TEXT(BN7,"#,##0.00"),"-","△")&amp;"】"))</f>
        <v>【1,242.90】</v>
      </c>
      <c r="BO6" s="33">
        <f>IF(BO7="",NA(),BO7)</f>
        <v>36.42</v>
      </c>
      <c r="BP6" s="33">
        <f t="shared" ref="BP6:BX6" si="8">IF(BP7="",NA(),BP7)</f>
        <v>54.89</v>
      </c>
      <c r="BQ6" s="33">
        <f t="shared" si="8"/>
        <v>56.32</v>
      </c>
      <c r="BR6" s="33">
        <f t="shared" si="8"/>
        <v>52.54</v>
      </c>
      <c r="BS6" s="33">
        <f t="shared" si="8"/>
        <v>56.55</v>
      </c>
      <c r="BT6" s="33">
        <f t="shared" si="8"/>
        <v>33.299999999999997</v>
      </c>
      <c r="BU6" s="33">
        <f t="shared" si="8"/>
        <v>33.01</v>
      </c>
      <c r="BV6" s="33">
        <f t="shared" si="8"/>
        <v>32.39</v>
      </c>
      <c r="BW6" s="33">
        <f t="shared" si="8"/>
        <v>24.39</v>
      </c>
      <c r="BX6" s="33">
        <f t="shared" si="8"/>
        <v>22.67</v>
      </c>
      <c r="BY6" s="32" t="str">
        <f>IF(BY7="","",IF(BY7="-","【-】","【"&amp;SUBSTITUTE(TEXT(BY7,"#,##0.00"),"-","△")&amp;"】"))</f>
        <v>【33.35】</v>
      </c>
      <c r="BZ6" s="33">
        <f>IF(BZ7="",NA(),BZ7)</f>
        <v>561.46</v>
      </c>
      <c r="CA6" s="33">
        <f t="shared" ref="CA6:CI6" si="9">IF(CA7="",NA(),CA7)</f>
        <v>389.46</v>
      </c>
      <c r="CB6" s="33">
        <f t="shared" si="9"/>
        <v>379.49</v>
      </c>
      <c r="CC6" s="33">
        <f t="shared" si="9"/>
        <v>428.11</v>
      </c>
      <c r="CD6" s="33">
        <f t="shared" si="9"/>
        <v>397.19</v>
      </c>
      <c r="CE6" s="33">
        <f t="shared" si="9"/>
        <v>526.57000000000005</v>
      </c>
      <c r="CF6" s="33">
        <f t="shared" si="9"/>
        <v>523.08000000000004</v>
      </c>
      <c r="CG6" s="33">
        <f t="shared" si="9"/>
        <v>530.83000000000004</v>
      </c>
      <c r="CH6" s="33">
        <f t="shared" si="9"/>
        <v>734.18</v>
      </c>
      <c r="CI6" s="33">
        <f t="shared" si="9"/>
        <v>789.62</v>
      </c>
      <c r="CJ6" s="32" t="str">
        <f>IF(CJ7="","",IF(CJ7="-","【-】","【"&amp;SUBSTITUTE(TEXT(CJ7,"#,##0.00"),"-","△")&amp;"】"))</f>
        <v>【524.69】</v>
      </c>
      <c r="CK6" s="33">
        <f>IF(CK7="",NA(),CK7)</f>
        <v>33.880000000000003</v>
      </c>
      <c r="CL6" s="33">
        <f t="shared" ref="CL6:CT6" si="10">IF(CL7="",NA(),CL7)</f>
        <v>39.56</v>
      </c>
      <c r="CM6" s="33">
        <f t="shared" si="10"/>
        <v>39.130000000000003</v>
      </c>
      <c r="CN6" s="33">
        <f t="shared" si="10"/>
        <v>36.950000000000003</v>
      </c>
      <c r="CO6" s="33">
        <f t="shared" si="10"/>
        <v>43.92</v>
      </c>
      <c r="CP6" s="33">
        <f t="shared" si="10"/>
        <v>50.66</v>
      </c>
      <c r="CQ6" s="33">
        <f t="shared" si="10"/>
        <v>51.11</v>
      </c>
      <c r="CR6" s="33">
        <f t="shared" si="10"/>
        <v>50.49</v>
      </c>
      <c r="CS6" s="33">
        <f t="shared" si="10"/>
        <v>48.36</v>
      </c>
      <c r="CT6" s="33">
        <f t="shared" si="10"/>
        <v>48.7</v>
      </c>
      <c r="CU6" s="32" t="str">
        <f>IF(CU7="","",IF(CU7="-","【-】","【"&amp;SUBSTITUTE(TEXT(CU7,"#,##0.00"),"-","△")&amp;"】"))</f>
        <v>【57.58】</v>
      </c>
      <c r="CV6" s="33">
        <f>IF(CV7="",NA(),CV7)</f>
        <v>92.43</v>
      </c>
      <c r="CW6" s="33">
        <f t="shared" ref="CW6:DE6" si="11">IF(CW7="",NA(),CW7)</f>
        <v>90.85</v>
      </c>
      <c r="CX6" s="33">
        <f t="shared" si="11"/>
        <v>91.45</v>
      </c>
      <c r="CY6" s="33">
        <f t="shared" si="11"/>
        <v>90.59</v>
      </c>
      <c r="CZ6" s="33">
        <f t="shared" si="11"/>
        <v>76.95</v>
      </c>
      <c r="DA6" s="33">
        <f t="shared" si="11"/>
        <v>74.13</v>
      </c>
      <c r="DB6" s="33">
        <f t="shared" si="11"/>
        <v>74.16</v>
      </c>
      <c r="DC6" s="33">
        <f t="shared" si="11"/>
        <v>74.209999999999994</v>
      </c>
      <c r="DD6" s="33">
        <f t="shared" si="11"/>
        <v>75.239999999999995</v>
      </c>
      <c r="DE6" s="33">
        <f t="shared" si="11"/>
        <v>74.959999999999994</v>
      </c>
      <c r="DF6" s="32" t="str">
        <f>IF(DF7="","",IF(DF7="-","【-】","【"&amp;SUBSTITUTE(TEXT(DF7,"#,##0.00"),"-","△")&amp;"】"))</f>
        <v>【75.27】</v>
      </c>
      <c r="DG6" s="32" t="e">
        <f>IF(DG7="",NA(),DG7)</f>
        <v>#N/A</v>
      </c>
      <c r="DH6" s="32" t="e">
        <f t="shared" ref="DH6:DP6" si="12">IF(DH7="",NA(),DH7)</f>
        <v>#N/A</v>
      </c>
      <c r="DI6" s="32" t="e">
        <f t="shared" si="12"/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str">
        <f>IF(DQ7="","",IF(DQ7="-","【-】","【"&amp;SUBSTITUTE(TEXT(DQ7,"#,##0.00"),"-","△")&amp;"】"))</f>
        <v/>
      </c>
      <c r="DR6" s="32" t="e">
        <f>IF(DR7="",NA(),DR7)</f>
        <v>#N/A</v>
      </c>
      <c r="DS6" s="32" t="e">
        <f t="shared" ref="DS6:EA6" si="13">IF(DS7="",NA(),DS7)</f>
        <v>#N/A</v>
      </c>
      <c r="DT6" s="32" t="e">
        <f t="shared" si="13"/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str">
        <f>IF(EB7="","",IF(EB7="-","【-】","【"&amp;SUBSTITUTE(TEXT(EB7,"#,##0.00"),"-","△")&amp;"】"))</f>
        <v/>
      </c>
      <c r="EC6" s="32">
        <f>IF(EC7="",NA(),EC7)</f>
        <v>0</v>
      </c>
      <c r="ED6" s="32">
        <f t="shared" ref="ED6:EL6" si="14">IF(ED7="",NA(),ED7)</f>
        <v>0</v>
      </c>
      <c r="EE6" s="32">
        <f t="shared" si="14"/>
        <v>0</v>
      </c>
      <c r="EF6" s="32">
        <f t="shared" si="14"/>
        <v>0</v>
      </c>
      <c r="EG6" s="32">
        <f t="shared" si="14"/>
        <v>0</v>
      </c>
      <c r="EH6" s="33">
        <f t="shared" si="14"/>
        <v>0.61</v>
      </c>
      <c r="EI6" s="33">
        <f t="shared" si="14"/>
        <v>0.37</v>
      </c>
      <c r="EJ6" s="33">
        <f t="shared" si="14"/>
        <v>0.7</v>
      </c>
      <c r="EK6" s="33">
        <f t="shared" si="14"/>
        <v>0.91</v>
      </c>
      <c r="EL6" s="33">
        <f t="shared" si="14"/>
        <v>1.26</v>
      </c>
      <c r="EM6" s="32" t="str">
        <f>IF(EM7="","",IF(EM7="-","【-】","【"&amp;SUBSTITUTE(TEXT(EM7,"#,##0.00"),"-","△")&amp;"】"))</f>
        <v>【0.71】</v>
      </c>
    </row>
    <row r="7" spans="1:143" s="34" customFormat="1">
      <c r="A7" s="26"/>
      <c r="B7" s="35">
        <v>2015</v>
      </c>
      <c r="C7" s="35">
        <v>72079</v>
      </c>
      <c r="D7" s="35">
        <v>47</v>
      </c>
      <c r="E7" s="35">
        <v>1</v>
      </c>
      <c r="F7" s="35">
        <v>0</v>
      </c>
      <c r="G7" s="35">
        <v>0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 t="s">
        <v>99</v>
      </c>
      <c r="O7" s="36">
        <v>0.06</v>
      </c>
      <c r="P7" s="36">
        <v>3825</v>
      </c>
      <c r="Q7" s="36">
        <v>77990</v>
      </c>
      <c r="R7" s="36">
        <v>279.43</v>
      </c>
      <c r="S7" s="36">
        <v>279.10000000000002</v>
      </c>
      <c r="T7" s="36">
        <v>43</v>
      </c>
      <c r="U7" s="36">
        <v>0.08</v>
      </c>
      <c r="V7" s="36">
        <v>537.5</v>
      </c>
      <c r="W7" s="36">
        <v>91.42</v>
      </c>
      <c r="X7" s="36">
        <v>88.94</v>
      </c>
      <c r="Y7" s="36">
        <v>88.33</v>
      </c>
      <c r="Z7" s="36">
        <v>88.78</v>
      </c>
      <c r="AA7" s="36">
        <v>87.79</v>
      </c>
      <c r="AB7" s="36">
        <v>68.61</v>
      </c>
      <c r="AC7" s="36">
        <v>70.760000000000005</v>
      </c>
      <c r="AD7" s="36">
        <v>71.66</v>
      </c>
      <c r="AE7" s="36">
        <v>73.06</v>
      </c>
      <c r="AF7" s="36">
        <v>72.03</v>
      </c>
      <c r="AG7" s="36">
        <v>75.510000000000005</v>
      </c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>
        <v>1145.27</v>
      </c>
      <c r="BE7" s="36">
        <v>916.59</v>
      </c>
      <c r="BF7" s="36">
        <v>879.28</v>
      </c>
      <c r="BG7" s="36">
        <v>850.16</v>
      </c>
      <c r="BH7" s="36">
        <v>797.5</v>
      </c>
      <c r="BI7" s="36">
        <v>1442.51</v>
      </c>
      <c r="BJ7" s="36">
        <v>1496.15</v>
      </c>
      <c r="BK7" s="36">
        <v>1462.56</v>
      </c>
      <c r="BL7" s="36">
        <v>1486.62</v>
      </c>
      <c r="BM7" s="36">
        <v>1510.14</v>
      </c>
      <c r="BN7" s="36">
        <v>1242.9000000000001</v>
      </c>
      <c r="BO7" s="36">
        <v>36.42</v>
      </c>
      <c r="BP7" s="36">
        <v>54.89</v>
      </c>
      <c r="BQ7" s="36">
        <v>56.32</v>
      </c>
      <c r="BR7" s="36">
        <v>52.54</v>
      </c>
      <c r="BS7" s="36">
        <v>56.55</v>
      </c>
      <c r="BT7" s="36">
        <v>33.299999999999997</v>
      </c>
      <c r="BU7" s="36">
        <v>33.01</v>
      </c>
      <c r="BV7" s="36">
        <v>32.39</v>
      </c>
      <c r="BW7" s="36">
        <v>24.39</v>
      </c>
      <c r="BX7" s="36">
        <v>22.67</v>
      </c>
      <c r="BY7" s="36">
        <v>33.35</v>
      </c>
      <c r="BZ7" s="36">
        <v>561.46</v>
      </c>
      <c r="CA7" s="36">
        <v>389.46</v>
      </c>
      <c r="CB7" s="36">
        <v>379.49</v>
      </c>
      <c r="CC7" s="36">
        <v>428.11</v>
      </c>
      <c r="CD7" s="36">
        <v>397.19</v>
      </c>
      <c r="CE7" s="36">
        <v>526.57000000000005</v>
      </c>
      <c r="CF7" s="36">
        <v>523.08000000000004</v>
      </c>
      <c r="CG7" s="36">
        <v>530.83000000000004</v>
      </c>
      <c r="CH7" s="36">
        <v>734.18</v>
      </c>
      <c r="CI7" s="36">
        <v>789.62</v>
      </c>
      <c r="CJ7" s="36">
        <v>524.69000000000005</v>
      </c>
      <c r="CK7" s="36">
        <v>33.880000000000003</v>
      </c>
      <c r="CL7" s="36">
        <v>39.56</v>
      </c>
      <c r="CM7" s="36">
        <v>39.130000000000003</v>
      </c>
      <c r="CN7" s="36">
        <v>36.950000000000003</v>
      </c>
      <c r="CO7" s="36">
        <v>43.92</v>
      </c>
      <c r="CP7" s="36">
        <v>50.66</v>
      </c>
      <c r="CQ7" s="36">
        <v>51.11</v>
      </c>
      <c r="CR7" s="36">
        <v>50.49</v>
      </c>
      <c r="CS7" s="36">
        <v>48.36</v>
      </c>
      <c r="CT7" s="36">
        <v>48.7</v>
      </c>
      <c r="CU7" s="36">
        <v>57.58</v>
      </c>
      <c r="CV7" s="36">
        <v>92.43</v>
      </c>
      <c r="CW7" s="36">
        <v>90.85</v>
      </c>
      <c r="CX7" s="36">
        <v>91.45</v>
      </c>
      <c r="CY7" s="36">
        <v>90.59</v>
      </c>
      <c r="CZ7" s="36">
        <v>76.95</v>
      </c>
      <c r="DA7" s="36">
        <v>74.13</v>
      </c>
      <c r="DB7" s="36">
        <v>74.16</v>
      </c>
      <c r="DC7" s="36">
        <v>74.209999999999994</v>
      </c>
      <c r="DD7" s="36">
        <v>75.239999999999995</v>
      </c>
      <c r="DE7" s="36">
        <v>74.959999999999994</v>
      </c>
      <c r="DF7" s="36">
        <v>75.27</v>
      </c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>
        <v>0</v>
      </c>
      <c r="ED7" s="36">
        <v>0</v>
      </c>
      <c r="EE7" s="36">
        <v>0</v>
      </c>
      <c r="EF7" s="36">
        <v>0</v>
      </c>
      <c r="EG7" s="36">
        <v>0</v>
      </c>
      <c r="EH7" s="36">
        <v>0.61</v>
      </c>
      <c r="EI7" s="36">
        <v>0.37</v>
      </c>
      <c r="EJ7" s="36">
        <v>0.7</v>
      </c>
      <c r="EK7" s="36">
        <v>0.91</v>
      </c>
      <c r="EL7" s="36">
        <v>1.26</v>
      </c>
      <c r="EM7" s="36">
        <v>0.71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</row>
    <row r="9" spans="1:143">
      <c r="A9" s="38"/>
      <c r="B9" s="38" t="s">
        <v>100</v>
      </c>
      <c r="C9" s="38" t="s">
        <v>101</v>
      </c>
      <c r="D9" s="38" t="s">
        <v>102</v>
      </c>
      <c r="E9" s="38" t="s">
        <v>103</v>
      </c>
      <c r="F9" s="38" t="s">
        <v>104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8" t="s">
        <v>43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有我 昭男</cp:lastModifiedBy>
  <cp:lastPrinted>2017-02-09T05:59:39Z</cp:lastPrinted>
  <dcterms:created xsi:type="dcterms:W3CDTF">2016-12-02T02:16:17Z</dcterms:created>
  <dcterms:modified xsi:type="dcterms:W3CDTF">2017-02-10T02:25:28Z</dcterms:modified>
  <cp:category/>
</cp:coreProperties>
</file>