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R6" i="5"/>
  <c r="Q6" i="5"/>
  <c r="P6" i="5"/>
  <c r="O6" i="5"/>
  <c r="N6" i="5"/>
  <c r="M6" i="5"/>
  <c r="L6" i="5"/>
  <c r="Z8" i="4" s="1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Y8" i="4"/>
  <c r="AQ8" i="4"/>
  <c r="AI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<sst xmlns="http://schemas.openxmlformats.org/spreadsheetml/2006/main" count="242" uniqueCount="107">
  <si>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</si>
  <si>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</si>
  <si>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</si>
  <si>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</si>
  <si>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</si>
  <si>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</si>
  <si>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</si>
  <si>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</si>
  <si>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</si>
  <si>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</si>
  <si>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</si>
  <si>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</si>
  <si>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</si>
  <si>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</si>
  <si>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</si>
  <si>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</si>
  <si>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</si>
  <si>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</si>
  <si>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</si>
  <si>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</si>
  <si>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</si>
  <si>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</si>
  <si>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</si>
  <si>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</si>
  <si>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</si>
  <si>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</si>
  <si>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</si>
  <si>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</si>
  <si>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</si>
  <si>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</si>
  <si>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</si>
  <si>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</si>
  <si>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</si>
  <si>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</si>
  <si>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</si>
  <si>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</si>
  <si>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</si>
  <si>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</si>
  <si>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</si>
  <si>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</si>
  <si>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</si>
  <si>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</si>
  <si>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</si>
  <si>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</si>
  <si>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</si>
  <si>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</si>
  <si>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</si>
  <si>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</si>
  <si>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</si>
  <si>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</si>
  <si>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</si>
  <si>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</si>
  <si>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</si>
  <si>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</si>
  <si>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</si>
  <si>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</si>
  <si>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</si>
  <si>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</si>
  <si>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</si>
  <si>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</si>
  <si>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</si>
  <si>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</si>
  <si>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</si>
  <si>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</si>
  <si>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</si>
  <si>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</si>
  <si>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</si>
  <si>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</si>
  <si>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</si>
  <si>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</si>
  <si>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</si>
  <si>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</si>
  <si>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</si>
  <si>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</si>
  <si>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</si>
  <si>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</si>
  <si>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</si>
  <si>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</si>
  <si>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</si>
  <si>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</si>
  <si>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</si>
  <si>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</si>
  <si>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</si>
  <si>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</si>
  <si>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</si>
  <si>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</si>
  <si>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</si>
  <si>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</si>
  <si>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</si>
  <si>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</si>
  <si>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</si>
  <si>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</si>
  <si>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</si>
  <si>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白河地方広域市町村圏整備組合</t>
  </si>
  <si>
    <t>法適用</t>
  </si>
  <si>
    <t>水道事業</t>
  </si>
  <si>
    <t>用水供給事業</t>
  </si>
  <si>
    <t>B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</si>
  <si>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</si>
  <si>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</si>
  <si>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</si>
  <si>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</si>
  <si>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</si>
  <si>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</si>
  <si>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老朽化の状況については、管路の老朽化はみられないものの、監視制御設備等の更新時期が近づくことから、中・長期的な修繕・更新計画を精査しながら、施設の延命化、適切な維持管理に取り組む。
※なお、平成23年度の数値が表示されないのは、平成24年4月1日における当組合と2組合（旧:白河地方水道用水供給企業団・旧:西白河地方衛生処理一部事務組合）との統合により、平成24年度から当組合が水道用水供給事業会計を引き継いだためである。</t>
    <phoneticPr fontId="4"/>
  </si>
  <si>
    <t>①有形固定資産減価償却率は、全国平均値を下回っているものの、今後、法定耐用年数を超える施設が増加していくことから、比率の上昇に注意し、施設更新を検討していく必要がある（H26年度に前年度以前と比較し大幅な上昇となったのは、H26公営企業会計制度の見直しにより、みなし償却制度が廃止されたためである。）。
②管路経年化率は0％であり、管路の老朽化はみられない。
③管路更新率は0％であり、管路の更新は行われていない。</t>
    <rPh sb="93" eb="95">
      <t>イゼン</t>
    </rPh>
    <phoneticPr fontId="4"/>
  </si>
  <si>
    <t>①経常収支比率は、収支黒字を示す100％以上であることから良好と言える。
②累積欠損金比率は0％であり、欠損金は発生していない。
③流動比率は、100％以上であるが、全国平均値を下回っていることから、今後、預金の減少に注意する必要がある（H26年度に前年度以前と比較し大幅な低下となったのは、H26公営企業会計制度の見直しにより、みなし償却制度が廃止されたためである。）。
④企業債残高対給水収益比率は、全国平均値を上回っており、企業債残高が多いことを表している。当組合は平成13年度の供給開始から15年を経過したところであり、全借入額に対する償還済みの割合は52.3％である。
⑤料金回収率は、供給単価が給水原価を上回っていることから良好と言える。
⑥給水原価は、経年比較では減少傾向にある。
⑦施設利用率は、経年比較では95％以上であり、施設が効率的に利用されていると言える。
⑧有収率は100％であり、当組合の供給条例における責任水量（有収水量＝配水量）によるものである。</t>
    <rPh sb="128" eb="130">
      <t>イゼン</t>
    </rPh>
    <rPh sb="264" eb="265">
      <t>ゼン</t>
    </rPh>
    <rPh sb="265" eb="267">
      <t>カリイレ</t>
    </rPh>
    <rPh sb="267" eb="268">
      <t>ガク</t>
    </rPh>
    <rPh sb="269" eb="270">
      <t>タイ</t>
    </rPh>
    <rPh sb="272" eb="274">
      <t>ショウカン</t>
    </rPh>
    <rPh sb="274" eb="275">
      <t>ズ</t>
    </rPh>
    <rPh sb="277" eb="279">
      <t>ワリアイ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</si>
</sst>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0" xfId="0" applyFont="1" applyBorder="1" applyAlignment="1" applyProtection="1">
      <alignment horizontal="justify" vertical="top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05632"/>
        <c:axId val="11680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0.16</c:v>
                </c:pt>
                <c:pt idx="2">
                  <c:v>0.25</c:v>
                </c:pt>
                <c:pt idx="3">
                  <c:v>0.13</c:v>
                </c:pt>
                <c:pt idx="4">
                  <c:v>0.89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05632"/>
        <c:axId val="116807552"/>
      </c:lineChart>
      <c:dateAx>
        <c:axId val="11680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807552"/>
        <c:crosses val="autoZero"/>
        <c:auto val="1"/>
        <c:lblOffset val="100"/>
        <c:baseTimeUnit val="years"/>
      </c:dateAx>
      <c:valAx>
        <c:axId val="11680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80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96.23</c:v>
                </c:pt>
                <c:pt idx="2">
                  <c:v>95.63</c:v>
                </c:pt>
                <c:pt idx="3">
                  <c:v>95.09</c:v>
                </c:pt>
                <c:pt idx="4">
                  <c:v>96.39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69536"/>
        <c:axId val="12037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64.55</c:v>
                </c:pt>
                <c:pt idx="2">
                  <c:v>64.12</c:v>
                </c:pt>
                <c:pt idx="3">
                  <c:v>62.69</c:v>
                </c:pt>
                <c:pt idx="4">
                  <c:v>61.82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69536"/>
        <c:axId val="120371456"/>
      </c:lineChart>
      <c:dateAx>
        <c:axId val="12036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371456"/>
        <c:crosses val="autoZero"/>
        <c:auto val="1"/>
        <c:lblOffset val="100"/>
        <c:baseTimeUnit val="years"/>
      </c:dateAx>
      <c:valAx>
        <c:axId val="12037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36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401920"/>
        <c:axId val="120403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99.93</c:v>
                </c:pt>
                <c:pt idx="2">
                  <c:v>100.12</c:v>
                </c:pt>
                <c:pt idx="3">
                  <c:v>100.12</c:v>
                </c:pt>
                <c:pt idx="4">
                  <c:v>100.03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1920"/>
        <c:axId val="120403840"/>
      </c:lineChart>
      <c:dateAx>
        <c:axId val="12040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403840"/>
        <c:crosses val="autoZero"/>
        <c:auto val="1"/>
        <c:lblOffset val="100"/>
        <c:baseTimeUnit val="years"/>
      </c:dateAx>
      <c:valAx>
        <c:axId val="120403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40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111.3</c:v>
                </c:pt>
                <c:pt idx="2">
                  <c:v>113.52</c:v>
                </c:pt>
                <c:pt idx="3">
                  <c:v>110.12</c:v>
                </c:pt>
                <c:pt idx="4">
                  <c:v>111.16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29568"/>
        <c:axId val="11855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113.16</c:v>
                </c:pt>
                <c:pt idx="2">
                  <c:v>113.88</c:v>
                </c:pt>
                <c:pt idx="3">
                  <c:v>113.47</c:v>
                </c:pt>
                <c:pt idx="4">
                  <c:v>113.33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29568"/>
        <c:axId val="118556160"/>
      </c:lineChart>
      <c:dateAx>
        <c:axId val="11682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556160"/>
        <c:crosses val="autoZero"/>
        <c:auto val="1"/>
        <c:lblOffset val="100"/>
        <c:baseTimeUnit val="years"/>
      </c:dateAx>
      <c:valAx>
        <c:axId val="118556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82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13.89</c:v>
                </c:pt>
                <c:pt idx="2">
                  <c:v>14.99</c:v>
                </c:pt>
                <c:pt idx="3">
                  <c:v>43.68</c:v>
                </c:pt>
                <c:pt idx="4">
                  <c:v>46.31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86368"/>
        <c:axId val="11858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38.86</c:v>
                </c:pt>
                <c:pt idx="2">
                  <c:v>39.81</c:v>
                </c:pt>
                <c:pt idx="3">
                  <c:v>51.44</c:v>
                </c:pt>
                <c:pt idx="4">
                  <c:v>52.4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6368"/>
        <c:axId val="118588544"/>
      </c:lineChart>
      <c:dateAx>
        <c:axId val="118586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588544"/>
        <c:crosses val="autoZero"/>
        <c:auto val="1"/>
        <c:lblOffset val="100"/>
        <c:baseTimeUnit val="years"/>
      </c:dateAx>
      <c:valAx>
        <c:axId val="11858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586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10560"/>
        <c:axId val="11861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12.13</c:v>
                </c:pt>
                <c:pt idx="2">
                  <c:v>13.72</c:v>
                </c:pt>
                <c:pt idx="3">
                  <c:v>16.77</c:v>
                </c:pt>
                <c:pt idx="4">
                  <c:v>16.440000000000001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0560"/>
        <c:axId val="118616832"/>
      </c:lineChart>
      <c:dateAx>
        <c:axId val="11861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616832"/>
        <c:crosses val="autoZero"/>
        <c:auto val="1"/>
        <c:lblOffset val="100"/>
        <c:baseTimeUnit val="years"/>
      </c:dateAx>
      <c:valAx>
        <c:axId val="11861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61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49248"/>
        <c:axId val="11979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23.57</c:v>
                </c:pt>
                <c:pt idx="2">
                  <c:v>21.34</c:v>
                </c:pt>
                <c:pt idx="3">
                  <c:v>16.89</c:v>
                </c:pt>
                <c:pt idx="4">
                  <c:v>17.39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49248"/>
        <c:axId val="119796480"/>
      </c:lineChart>
      <c:dateAx>
        <c:axId val="119749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796480"/>
        <c:crosses val="autoZero"/>
        <c:auto val="1"/>
        <c:lblOffset val="100"/>
        <c:baseTimeUnit val="years"/>
      </c:dateAx>
      <c:valAx>
        <c:axId val="119796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749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3814.98</c:v>
                </c:pt>
                <c:pt idx="2">
                  <c:v>4078.51</c:v>
                </c:pt>
                <c:pt idx="3">
                  <c:v>132.81</c:v>
                </c:pt>
                <c:pt idx="4">
                  <c:v>135.35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88128"/>
        <c:axId val="11989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654.97</c:v>
                </c:pt>
                <c:pt idx="2">
                  <c:v>634.53</c:v>
                </c:pt>
                <c:pt idx="3">
                  <c:v>200.22</c:v>
                </c:pt>
                <c:pt idx="4">
                  <c:v>212.95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88128"/>
        <c:axId val="119898496"/>
      </c:lineChart>
      <c:dateAx>
        <c:axId val="11988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898496"/>
        <c:crosses val="autoZero"/>
        <c:auto val="1"/>
        <c:lblOffset val="100"/>
        <c:baseTimeUnit val="years"/>
      </c:dateAx>
      <c:valAx>
        <c:axId val="119898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88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740.23</c:v>
                </c:pt>
                <c:pt idx="2">
                  <c:v>691.86</c:v>
                </c:pt>
                <c:pt idx="3">
                  <c:v>642.13</c:v>
                </c:pt>
                <c:pt idx="4">
                  <c:v>612.79999999999995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20512"/>
        <c:axId val="11993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383.75</c:v>
                </c:pt>
                <c:pt idx="2">
                  <c:v>368.94</c:v>
                </c:pt>
                <c:pt idx="3">
                  <c:v>351.06</c:v>
                </c:pt>
                <c:pt idx="4">
                  <c:v>333.48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0512"/>
        <c:axId val="119934976"/>
      </c:lineChart>
      <c:dateAx>
        <c:axId val="11992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934976"/>
        <c:crosses val="autoZero"/>
        <c:auto val="1"/>
        <c:lblOffset val="100"/>
        <c:baseTimeUnit val="years"/>
      </c:dateAx>
      <c:valAx>
        <c:axId val="119934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92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110.44</c:v>
                </c:pt>
                <c:pt idx="2">
                  <c:v>113.24</c:v>
                </c:pt>
                <c:pt idx="3">
                  <c:v>117.52</c:v>
                </c:pt>
                <c:pt idx="4">
                  <c:v>120.24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56992"/>
        <c:axId val="11995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110.39</c:v>
                </c:pt>
                <c:pt idx="2">
                  <c:v>111.12</c:v>
                </c:pt>
                <c:pt idx="3">
                  <c:v>112.92</c:v>
                </c:pt>
                <c:pt idx="4">
                  <c:v>112.81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56992"/>
        <c:axId val="119958912"/>
      </c:lineChart>
      <c:dateAx>
        <c:axId val="11995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958912"/>
        <c:crosses val="autoZero"/>
        <c:auto val="1"/>
        <c:lblOffset val="100"/>
        <c:baseTimeUnit val="years"/>
      </c:dateAx>
      <c:valAx>
        <c:axId val="11995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95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82.75</c:v>
                </c:pt>
                <c:pt idx="2">
                  <c:v>81.209999999999994</c:v>
                </c:pt>
                <c:pt idx="3">
                  <c:v>78.7</c:v>
                </c:pt>
                <c:pt idx="4">
                  <c:v>73.02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28960"/>
        <c:axId val="12033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76.81</c:v>
                </c:pt>
                <c:pt idx="2">
                  <c:v>75.75</c:v>
                </c:pt>
                <c:pt idx="3">
                  <c:v>75.3</c:v>
                </c:pt>
                <c:pt idx="4">
                  <c:v>75.3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28960"/>
        <c:axId val="120330880"/>
      </c:lineChart>
      <c:dateAx>
        <c:axId val="12032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330880"/>
        <c:crosses val="autoZero"/>
        <c:auto val="1"/>
        <c:lblOffset val="100"/>
        <c:baseTimeUnit val="years"/>
      </c:dateAx>
      <c:valAx>
        <c:axId val="12033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32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【212.95】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【333.48】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【112.81】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福島県　白河地方広域市町村圏整備組合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用水供給事業</v>
      </c>
      <c r="S8" s="72"/>
      <c r="T8" s="72"/>
      <c r="U8" s="72"/>
      <c r="V8" s="72"/>
      <c r="W8" s="72"/>
      <c r="X8" s="72"/>
      <c r="Y8" s="73"/>
      <c r="Z8" s="71" t="str">
        <f>データ!L6</f>
        <v>B</v>
      </c>
      <c r="AA8" s="72"/>
      <c r="AB8" s="72"/>
      <c r="AC8" s="72"/>
      <c r="AD8" s="72"/>
      <c r="AE8" s="72"/>
      <c r="AF8" s="72"/>
      <c r="AG8" s="73"/>
      <c r="AH8" s="3"/>
      <c r="AI8" s="74" t="str">
        <f>データ!Q6</f>
        <v>-</v>
      </c>
      <c r="AJ8" s="75"/>
      <c r="AK8" s="75"/>
      <c r="AL8" s="75"/>
      <c r="AM8" s="75"/>
      <c r="AN8" s="75"/>
      <c r="AO8" s="75"/>
      <c r="AP8" s="76"/>
      <c r="AQ8" s="57" t="str">
        <f>データ!R6</f>
        <v>-</v>
      </c>
      <c r="AR8" s="57"/>
      <c r="AS8" s="57"/>
      <c r="AT8" s="57"/>
      <c r="AU8" s="57"/>
      <c r="AV8" s="57"/>
      <c r="AW8" s="57"/>
      <c r="AX8" s="57"/>
      <c r="AY8" s="57" t="str">
        <f>データ!S6</f>
        <v>-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74.06</v>
      </c>
      <c r="K10" s="57"/>
      <c r="L10" s="57"/>
      <c r="M10" s="57"/>
      <c r="N10" s="57"/>
      <c r="O10" s="57"/>
      <c r="P10" s="57"/>
      <c r="Q10" s="57"/>
      <c r="R10" s="57">
        <f>データ!O6</f>
        <v>94.74</v>
      </c>
      <c r="S10" s="57"/>
      <c r="T10" s="57"/>
      <c r="U10" s="57"/>
      <c r="V10" s="57"/>
      <c r="W10" s="57"/>
      <c r="X10" s="57"/>
      <c r="Y10" s="57"/>
      <c r="Z10" s="65">
        <f>データ!P6</f>
        <v>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120112</v>
      </c>
      <c r="AJ10" s="65"/>
      <c r="AK10" s="65"/>
      <c r="AL10" s="65"/>
      <c r="AM10" s="65"/>
      <c r="AN10" s="65"/>
      <c r="AO10" s="65"/>
      <c r="AP10" s="65"/>
      <c r="AQ10" s="57">
        <f>データ!U6</f>
        <v>371.69</v>
      </c>
      <c r="AR10" s="57"/>
      <c r="AS10" s="57"/>
      <c r="AT10" s="57"/>
      <c r="AU10" s="57"/>
      <c r="AV10" s="57"/>
      <c r="AW10" s="57"/>
      <c r="AX10" s="57"/>
      <c r="AY10" s="57">
        <f>データ!V6</f>
        <v>323.14999999999998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78671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2</v>
      </c>
      <c r="H6" s="31" t="str">
        <f t="shared" si="3"/>
        <v>福島県　白河地方広域市町村圏整備組合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用水供給事業</v>
      </c>
      <c r="L6" s="31" t="str">
        <f t="shared" si="3"/>
        <v>B</v>
      </c>
      <c r="M6" s="32" t="str">
        <f t="shared" si="3"/>
        <v>-</v>
      </c>
      <c r="N6" s="32">
        <f t="shared" si="3"/>
        <v>74.06</v>
      </c>
      <c r="O6" s="32">
        <f t="shared" si="3"/>
        <v>94.74</v>
      </c>
      <c r="P6" s="32">
        <f t="shared" si="3"/>
        <v>0</v>
      </c>
      <c r="Q6" s="32" t="str">
        <f t="shared" si="3"/>
        <v>-</v>
      </c>
      <c r="R6" s="32" t="str">
        <f t="shared" si="3"/>
        <v>-</v>
      </c>
      <c r="S6" s="32" t="str">
        <f t="shared" si="3"/>
        <v>-</v>
      </c>
      <c r="T6" s="32">
        <f t="shared" si="3"/>
        <v>120112</v>
      </c>
      <c r="U6" s="32">
        <f t="shared" si="3"/>
        <v>371.69</v>
      </c>
      <c r="V6" s="32">
        <f t="shared" si="3"/>
        <v>323.14999999999998</v>
      </c>
      <c r="W6" s="33" t="str">
        <f>IF(W7="",NA(),W7)</f>
        <v>-</v>
      </c>
      <c r="X6" s="33">
        <f t="shared" ref="X6:AF6" si="4">IF(X7="",NA(),X7)</f>
        <v>111.3</v>
      </c>
      <c r="Y6" s="33">
        <f t="shared" si="4"/>
        <v>113.52</v>
      </c>
      <c r="Z6" s="33">
        <f t="shared" si="4"/>
        <v>110.12</v>
      </c>
      <c r="AA6" s="33">
        <f t="shared" si="4"/>
        <v>111.16</v>
      </c>
      <c r="AB6" s="33" t="str">
        <f t="shared" si="4"/>
        <v>-</v>
      </c>
      <c r="AC6" s="33">
        <f t="shared" si="4"/>
        <v>113.16</v>
      </c>
      <c r="AD6" s="33">
        <f t="shared" si="4"/>
        <v>113.88</v>
      </c>
      <c r="AE6" s="33">
        <f t="shared" si="4"/>
        <v>113.47</v>
      </c>
      <c r="AF6" s="33">
        <f t="shared" si="4"/>
        <v>113.33</v>
      </c>
      <c r="AG6" s="32" t="str">
        <f>IF(AG7="","",IF(AG7="-","【-】","【"&amp;SUBSTITUTE(TEXT(AG7,"#,##0.00"),"-","△")&amp;"】"))</f>
        <v>【113.33】</v>
      </c>
      <c r="AH6" s="33" t="str">
        <f>IF(AH7="",NA(),AH7)</f>
        <v>-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 t="str">
        <f t="shared" si="5"/>
        <v>-</v>
      </c>
      <c r="AN6" s="33">
        <f t="shared" si="5"/>
        <v>23.57</v>
      </c>
      <c r="AO6" s="33">
        <f t="shared" si="5"/>
        <v>21.34</v>
      </c>
      <c r="AP6" s="33">
        <f t="shared" si="5"/>
        <v>16.89</v>
      </c>
      <c r="AQ6" s="33">
        <f t="shared" si="5"/>
        <v>17.39</v>
      </c>
      <c r="AR6" s="32" t="str">
        <f>IF(AR7="","",IF(AR7="-","【-】","【"&amp;SUBSTITUTE(TEXT(AR7,"#,##0.00"),"-","△")&amp;"】"))</f>
        <v>【17.39】</v>
      </c>
      <c r="AS6" s="33" t="str">
        <f>IF(AS7="",NA(),AS7)</f>
        <v>-</v>
      </c>
      <c r="AT6" s="33">
        <f t="shared" ref="AT6:BB6" si="6">IF(AT7="",NA(),AT7)</f>
        <v>3814.98</v>
      </c>
      <c r="AU6" s="33">
        <f t="shared" si="6"/>
        <v>4078.51</v>
      </c>
      <c r="AV6" s="33">
        <f t="shared" si="6"/>
        <v>132.81</v>
      </c>
      <c r="AW6" s="33">
        <f t="shared" si="6"/>
        <v>135.35</v>
      </c>
      <c r="AX6" s="33" t="str">
        <f t="shared" si="6"/>
        <v>-</v>
      </c>
      <c r="AY6" s="33">
        <f t="shared" si="6"/>
        <v>654.97</v>
      </c>
      <c r="AZ6" s="33">
        <f t="shared" si="6"/>
        <v>634.53</v>
      </c>
      <c r="BA6" s="33">
        <f t="shared" si="6"/>
        <v>200.22</v>
      </c>
      <c r="BB6" s="33">
        <f t="shared" si="6"/>
        <v>212.95</v>
      </c>
      <c r="BC6" s="32" t="str">
        <f>IF(BC7="","",IF(BC7="-","【-】","【"&amp;SUBSTITUTE(TEXT(BC7,"#,##0.00"),"-","△")&amp;"】"))</f>
        <v>【212.95】</v>
      </c>
      <c r="BD6" s="33" t="str">
        <f>IF(BD7="",NA(),BD7)</f>
        <v>-</v>
      </c>
      <c r="BE6" s="33">
        <f t="shared" ref="BE6:BM6" si="7">IF(BE7="",NA(),BE7)</f>
        <v>740.23</v>
      </c>
      <c r="BF6" s="33">
        <f t="shared" si="7"/>
        <v>691.86</v>
      </c>
      <c r="BG6" s="33">
        <f t="shared" si="7"/>
        <v>642.13</v>
      </c>
      <c r="BH6" s="33">
        <f t="shared" si="7"/>
        <v>612.79999999999995</v>
      </c>
      <c r="BI6" s="33" t="str">
        <f t="shared" si="7"/>
        <v>-</v>
      </c>
      <c r="BJ6" s="33">
        <f t="shared" si="7"/>
        <v>383.75</v>
      </c>
      <c r="BK6" s="33">
        <f t="shared" si="7"/>
        <v>368.94</v>
      </c>
      <c r="BL6" s="33">
        <f t="shared" si="7"/>
        <v>351.06</v>
      </c>
      <c r="BM6" s="33">
        <f t="shared" si="7"/>
        <v>333.48</v>
      </c>
      <c r="BN6" s="32" t="str">
        <f>IF(BN7="","",IF(BN7="-","【-】","【"&amp;SUBSTITUTE(TEXT(BN7,"#,##0.00"),"-","△")&amp;"】"))</f>
        <v>【333.48】</v>
      </c>
      <c r="BO6" s="33" t="str">
        <f>IF(BO7="",NA(),BO7)</f>
        <v>-</v>
      </c>
      <c r="BP6" s="33">
        <f t="shared" ref="BP6:BX6" si="8">IF(BP7="",NA(),BP7)</f>
        <v>110.44</v>
      </c>
      <c r="BQ6" s="33">
        <f t="shared" si="8"/>
        <v>113.24</v>
      </c>
      <c r="BR6" s="33">
        <f t="shared" si="8"/>
        <v>117.52</v>
      </c>
      <c r="BS6" s="33">
        <f t="shared" si="8"/>
        <v>120.24</v>
      </c>
      <c r="BT6" s="33" t="str">
        <f t="shared" si="8"/>
        <v>-</v>
      </c>
      <c r="BU6" s="33">
        <f t="shared" si="8"/>
        <v>110.39</v>
      </c>
      <c r="BV6" s="33">
        <f t="shared" si="8"/>
        <v>111.12</v>
      </c>
      <c r="BW6" s="33">
        <f t="shared" si="8"/>
        <v>112.92</v>
      </c>
      <c r="BX6" s="33">
        <f t="shared" si="8"/>
        <v>112.81</v>
      </c>
      <c r="BY6" s="32" t="str">
        <f>IF(BY7="","",IF(BY7="-","【-】","【"&amp;SUBSTITUTE(TEXT(BY7,"#,##0.00"),"-","△")&amp;"】"))</f>
        <v>【112.81】</v>
      </c>
      <c r="BZ6" s="33" t="str">
        <f>IF(BZ7="",NA(),BZ7)</f>
        <v>-</v>
      </c>
      <c r="CA6" s="33">
        <f t="shared" ref="CA6:CI6" si="9">IF(CA7="",NA(),CA7)</f>
        <v>82.75</v>
      </c>
      <c r="CB6" s="33">
        <f t="shared" si="9"/>
        <v>81.209999999999994</v>
      </c>
      <c r="CC6" s="33">
        <f t="shared" si="9"/>
        <v>78.7</v>
      </c>
      <c r="CD6" s="33">
        <f t="shared" si="9"/>
        <v>73.02</v>
      </c>
      <c r="CE6" s="33" t="str">
        <f t="shared" si="9"/>
        <v>-</v>
      </c>
      <c r="CF6" s="33">
        <f t="shared" si="9"/>
        <v>76.81</v>
      </c>
      <c r="CG6" s="33">
        <f t="shared" si="9"/>
        <v>75.75</v>
      </c>
      <c r="CH6" s="33">
        <f t="shared" si="9"/>
        <v>75.3</v>
      </c>
      <c r="CI6" s="33">
        <f t="shared" si="9"/>
        <v>75.3</v>
      </c>
      <c r="CJ6" s="32" t="str">
        <f>IF(CJ7="","",IF(CJ7="-","【-】","【"&amp;SUBSTITUTE(TEXT(CJ7,"#,##0.00"),"-","△")&amp;"】"))</f>
        <v>【75.30】</v>
      </c>
      <c r="CK6" s="33" t="str">
        <f>IF(CK7="",NA(),CK7)</f>
        <v>-</v>
      </c>
      <c r="CL6" s="33">
        <f t="shared" ref="CL6:CT6" si="10">IF(CL7="",NA(),CL7)</f>
        <v>96.23</v>
      </c>
      <c r="CM6" s="33">
        <f t="shared" si="10"/>
        <v>95.63</v>
      </c>
      <c r="CN6" s="33">
        <f t="shared" si="10"/>
        <v>95.09</v>
      </c>
      <c r="CO6" s="33">
        <f t="shared" si="10"/>
        <v>96.39</v>
      </c>
      <c r="CP6" s="33" t="str">
        <f t="shared" si="10"/>
        <v>-</v>
      </c>
      <c r="CQ6" s="33">
        <f t="shared" si="10"/>
        <v>64.55</v>
      </c>
      <c r="CR6" s="33">
        <f t="shared" si="10"/>
        <v>64.12</v>
      </c>
      <c r="CS6" s="33">
        <f t="shared" si="10"/>
        <v>62.69</v>
      </c>
      <c r="CT6" s="33">
        <f t="shared" si="10"/>
        <v>61.82</v>
      </c>
      <c r="CU6" s="32" t="str">
        <f>IF(CU7="","",IF(CU7="-","【-】","【"&amp;SUBSTITUTE(TEXT(CU7,"#,##0.00"),"-","△")&amp;"】"))</f>
        <v>【61.82】</v>
      </c>
      <c r="CV6" s="33" t="str">
        <f>IF(CV7="",NA(),CV7)</f>
        <v>-</v>
      </c>
      <c r="CW6" s="33">
        <f t="shared" ref="CW6:DE6" si="11">IF(CW7="",NA(),CW7)</f>
        <v>100</v>
      </c>
      <c r="CX6" s="33">
        <f t="shared" si="11"/>
        <v>100</v>
      </c>
      <c r="CY6" s="33">
        <f t="shared" si="11"/>
        <v>100</v>
      </c>
      <c r="CZ6" s="33">
        <f t="shared" si="11"/>
        <v>100</v>
      </c>
      <c r="DA6" s="33" t="str">
        <f t="shared" si="11"/>
        <v>-</v>
      </c>
      <c r="DB6" s="33">
        <f t="shared" si="11"/>
        <v>99.93</v>
      </c>
      <c r="DC6" s="33">
        <f t="shared" si="11"/>
        <v>100.12</v>
      </c>
      <c r="DD6" s="33">
        <f t="shared" si="11"/>
        <v>100.12</v>
      </c>
      <c r="DE6" s="33">
        <f t="shared" si="11"/>
        <v>100.03</v>
      </c>
      <c r="DF6" s="32" t="str">
        <f>IF(DF7="","",IF(DF7="-","【-】","【"&amp;SUBSTITUTE(TEXT(DF7,"#,##0.00"),"-","△")&amp;"】"))</f>
        <v>【100.03】</v>
      </c>
      <c r="DG6" s="33" t="str">
        <f>IF(DG7="",NA(),DG7)</f>
        <v>-</v>
      </c>
      <c r="DH6" s="33">
        <f t="shared" ref="DH6:DP6" si="12">IF(DH7="",NA(),DH7)</f>
        <v>13.89</v>
      </c>
      <c r="DI6" s="33">
        <f t="shared" si="12"/>
        <v>14.99</v>
      </c>
      <c r="DJ6" s="33">
        <f t="shared" si="12"/>
        <v>43.68</v>
      </c>
      <c r="DK6" s="33">
        <f t="shared" si="12"/>
        <v>46.31</v>
      </c>
      <c r="DL6" s="33" t="str">
        <f t="shared" si="12"/>
        <v>-</v>
      </c>
      <c r="DM6" s="33">
        <f t="shared" si="12"/>
        <v>38.86</v>
      </c>
      <c r="DN6" s="33">
        <f t="shared" si="12"/>
        <v>39.81</v>
      </c>
      <c r="DO6" s="33">
        <f t="shared" si="12"/>
        <v>51.44</v>
      </c>
      <c r="DP6" s="33">
        <f t="shared" si="12"/>
        <v>52.4</v>
      </c>
      <c r="DQ6" s="32" t="str">
        <f>IF(DQ7="","",IF(DQ7="-","【-】","【"&amp;SUBSTITUTE(TEXT(DQ7,"#,##0.00"),"-","△")&amp;"】"))</f>
        <v>【52.40】</v>
      </c>
      <c r="DR6" s="33" t="str">
        <f>IF(DR7="",NA(),DR7)</f>
        <v>-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 t="str">
        <f t="shared" si="13"/>
        <v>-</v>
      </c>
      <c r="DX6" s="33">
        <f t="shared" si="13"/>
        <v>12.13</v>
      </c>
      <c r="DY6" s="33">
        <f t="shared" si="13"/>
        <v>13.72</v>
      </c>
      <c r="DZ6" s="33">
        <f t="shared" si="13"/>
        <v>16.77</v>
      </c>
      <c r="EA6" s="33">
        <f t="shared" si="13"/>
        <v>16.440000000000001</v>
      </c>
      <c r="EB6" s="32" t="str">
        <f>IF(EB7="","",IF(EB7="-","【-】","【"&amp;SUBSTITUTE(TEXT(EB7,"#,##0.00"),"-","△")&amp;"】"))</f>
        <v>【16.44】</v>
      </c>
      <c r="EC6" s="33" t="str">
        <f>IF(EC7="",NA(),EC7)</f>
        <v>-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 t="str">
        <f t="shared" si="14"/>
        <v>-</v>
      </c>
      <c r="EI6" s="33">
        <f t="shared" si="14"/>
        <v>0.16</v>
      </c>
      <c r="EJ6" s="33">
        <f t="shared" si="14"/>
        <v>0.25</v>
      </c>
      <c r="EK6" s="33">
        <f t="shared" si="14"/>
        <v>0.13</v>
      </c>
      <c r="EL6" s="33">
        <f t="shared" si="14"/>
        <v>0.89</v>
      </c>
      <c r="EM6" s="32" t="str">
        <f>IF(EM7="","",IF(EM7="-","【-】","【"&amp;SUBSTITUTE(TEXT(EM7,"#,##0.00"),"-","△")&amp;"】"))</f>
        <v>【0.89】</v>
      </c>
    </row>
    <row r="7" spans="1:143" s="34" customFormat="1">
      <c r="A7" s="26"/>
      <c r="B7" s="35">
        <v>2015</v>
      </c>
      <c r="C7" s="35">
        <v>78671</v>
      </c>
      <c r="D7" s="35">
        <v>46</v>
      </c>
      <c r="E7" s="35">
        <v>1</v>
      </c>
      <c r="F7" s="35">
        <v>0</v>
      </c>
      <c r="G7" s="35">
        <v>2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74.06</v>
      </c>
      <c r="O7" s="36">
        <v>94.74</v>
      </c>
      <c r="P7" s="36">
        <v>0</v>
      </c>
      <c r="Q7" s="36" t="s">
        <v>98</v>
      </c>
      <c r="R7" s="36" t="s">
        <v>98</v>
      </c>
      <c r="S7" s="36" t="s">
        <v>98</v>
      </c>
      <c r="T7" s="36">
        <v>120112</v>
      </c>
      <c r="U7" s="36">
        <v>371.69</v>
      </c>
      <c r="V7" s="36">
        <v>323.14999999999998</v>
      </c>
      <c r="W7" s="36" t="s">
        <v>98</v>
      </c>
      <c r="X7" s="36">
        <v>111.3</v>
      </c>
      <c r="Y7" s="36">
        <v>113.52</v>
      </c>
      <c r="Z7" s="36">
        <v>110.12</v>
      </c>
      <c r="AA7" s="36">
        <v>111.16</v>
      </c>
      <c r="AB7" s="36" t="s">
        <v>98</v>
      </c>
      <c r="AC7" s="36">
        <v>113.16</v>
      </c>
      <c r="AD7" s="36">
        <v>113.88</v>
      </c>
      <c r="AE7" s="36">
        <v>113.47</v>
      </c>
      <c r="AF7" s="36">
        <v>113.33</v>
      </c>
      <c r="AG7" s="36">
        <v>113.33</v>
      </c>
      <c r="AH7" s="36" t="s">
        <v>98</v>
      </c>
      <c r="AI7" s="36">
        <v>0</v>
      </c>
      <c r="AJ7" s="36">
        <v>0</v>
      </c>
      <c r="AK7" s="36">
        <v>0</v>
      </c>
      <c r="AL7" s="36">
        <v>0</v>
      </c>
      <c r="AM7" s="36" t="s">
        <v>98</v>
      </c>
      <c r="AN7" s="36">
        <v>23.57</v>
      </c>
      <c r="AO7" s="36">
        <v>21.34</v>
      </c>
      <c r="AP7" s="36">
        <v>16.89</v>
      </c>
      <c r="AQ7" s="36">
        <v>17.39</v>
      </c>
      <c r="AR7" s="36">
        <v>17.39</v>
      </c>
      <c r="AS7" s="36" t="s">
        <v>98</v>
      </c>
      <c r="AT7" s="36">
        <v>3814.98</v>
      </c>
      <c r="AU7" s="36">
        <v>4078.51</v>
      </c>
      <c r="AV7" s="36">
        <v>132.81</v>
      </c>
      <c r="AW7" s="36">
        <v>135.35</v>
      </c>
      <c r="AX7" s="36" t="s">
        <v>98</v>
      </c>
      <c r="AY7" s="36">
        <v>654.97</v>
      </c>
      <c r="AZ7" s="36">
        <v>634.53</v>
      </c>
      <c r="BA7" s="36">
        <v>200.22</v>
      </c>
      <c r="BB7" s="36">
        <v>212.95</v>
      </c>
      <c r="BC7" s="36">
        <v>212.95</v>
      </c>
      <c r="BD7" s="36" t="s">
        <v>98</v>
      </c>
      <c r="BE7" s="36">
        <v>740.23</v>
      </c>
      <c r="BF7" s="36">
        <v>691.86</v>
      </c>
      <c r="BG7" s="36">
        <v>642.13</v>
      </c>
      <c r="BH7" s="36">
        <v>612.79999999999995</v>
      </c>
      <c r="BI7" s="36" t="s">
        <v>98</v>
      </c>
      <c r="BJ7" s="36">
        <v>383.75</v>
      </c>
      <c r="BK7" s="36">
        <v>368.94</v>
      </c>
      <c r="BL7" s="36">
        <v>351.06</v>
      </c>
      <c r="BM7" s="36">
        <v>333.48</v>
      </c>
      <c r="BN7" s="36">
        <v>333.48</v>
      </c>
      <c r="BO7" s="36" t="s">
        <v>98</v>
      </c>
      <c r="BP7" s="36">
        <v>110.44</v>
      </c>
      <c r="BQ7" s="36">
        <v>113.24</v>
      </c>
      <c r="BR7" s="36">
        <v>117.52</v>
      </c>
      <c r="BS7" s="36">
        <v>120.24</v>
      </c>
      <c r="BT7" s="36" t="s">
        <v>98</v>
      </c>
      <c r="BU7" s="36">
        <v>110.39</v>
      </c>
      <c r="BV7" s="36">
        <v>111.12</v>
      </c>
      <c r="BW7" s="36">
        <v>112.92</v>
      </c>
      <c r="BX7" s="36">
        <v>112.81</v>
      </c>
      <c r="BY7" s="36">
        <v>112.81</v>
      </c>
      <c r="BZ7" s="36" t="s">
        <v>98</v>
      </c>
      <c r="CA7" s="36">
        <v>82.75</v>
      </c>
      <c r="CB7" s="36">
        <v>81.209999999999994</v>
      </c>
      <c r="CC7" s="36">
        <v>78.7</v>
      </c>
      <c r="CD7" s="36">
        <v>73.02</v>
      </c>
      <c r="CE7" s="36" t="s">
        <v>98</v>
      </c>
      <c r="CF7" s="36">
        <v>76.81</v>
      </c>
      <c r="CG7" s="36">
        <v>75.75</v>
      </c>
      <c r="CH7" s="36">
        <v>75.3</v>
      </c>
      <c r="CI7" s="36">
        <v>75.3</v>
      </c>
      <c r="CJ7" s="36">
        <v>75.3</v>
      </c>
      <c r="CK7" s="36" t="s">
        <v>98</v>
      </c>
      <c r="CL7" s="36">
        <v>96.23</v>
      </c>
      <c r="CM7" s="36">
        <v>95.63</v>
      </c>
      <c r="CN7" s="36">
        <v>95.09</v>
      </c>
      <c r="CO7" s="36">
        <v>96.39</v>
      </c>
      <c r="CP7" s="36" t="s">
        <v>98</v>
      </c>
      <c r="CQ7" s="36">
        <v>64.55</v>
      </c>
      <c r="CR7" s="36">
        <v>64.12</v>
      </c>
      <c r="CS7" s="36">
        <v>62.69</v>
      </c>
      <c r="CT7" s="36">
        <v>61.82</v>
      </c>
      <c r="CU7" s="36">
        <v>61.82</v>
      </c>
      <c r="CV7" s="36" t="s">
        <v>98</v>
      </c>
      <c r="CW7" s="36">
        <v>100</v>
      </c>
      <c r="CX7" s="36">
        <v>100</v>
      </c>
      <c r="CY7" s="36">
        <v>100</v>
      </c>
      <c r="CZ7" s="36">
        <v>100</v>
      </c>
      <c r="DA7" s="36" t="s">
        <v>98</v>
      </c>
      <c r="DB7" s="36">
        <v>99.93</v>
      </c>
      <c r="DC7" s="36">
        <v>100.12</v>
      </c>
      <c r="DD7" s="36">
        <v>100.12</v>
      </c>
      <c r="DE7" s="36">
        <v>100.03</v>
      </c>
      <c r="DF7" s="36">
        <v>100.03</v>
      </c>
      <c r="DG7" s="36" t="s">
        <v>98</v>
      </c>
      <c r="DH7" s="36">
        <v>13.89</v>
      </c>
      <c r="DI7" s="36">
        <v>14.99</v>
      </c>
      <c r="DJ7" s="36">
        <v>43.68</v>
      </c>
      <c r="DK7" s="36">
        <v>46.31</v>
      </c>
      <c r="DL7" s="36" t="s">
        <v>98</v>
      </c>
      <c r="DM7" s="36">
        <v>38.86</v>
      </c>
      <c r="DN7" s="36">
        <v>39.81</v>
      </c>
      <c r="DO7" s="36">
        <v>51.44</v>
      </c>
      <c r="DP7" s="36">
        <v>52.4</v>
      </c>
      <c r="DQ7" s="36">
        <v>52.4</v>
      </c>
      <c r="DR7" s="36" t="s">
        <v>98</v>
      </c>
      <c r="DS7" s="36">
        <v>0</v>
      </c>
      <c r="DT7" s="36">
        <v>0</v>
      </c>
      <c r="DU7" s="36">
        <v>0</v>
      </c>
      <c r="DV7" s="36">
        <v>0</v>
      </c>
      <c r="DW7" s="36" t="s">
        <v>98</v>
      </c>
      <c r="DX7" s="36">
        <v>12.13</v>
      </c>
      <c r="DY7" s="36">
        <v>13.72</v>
      </c>
      <c r="DZ7" s="36">
        <v>16.77</v>
      </c>
      <c r="EA7" s="36">
        <v>16.440000000000001</v>
      </c>
      <c r="EB7" s="36">
        <v>16.440000000000001</v>
      </c>
      <c r="EC7" s="36" t="s">
        <v>98</v>
      </c>
      <c r="ED7" s="36">
        <v>0</v>
      </c>
      <c r="EE7" s="36">
        <v>0</v>
      </c>
      <c r="EF7" s="36">
        <v>0</v>
      </c>
      <c r="EG7" s="36">
        <v>0</v>
      </c>
      <c r="EH7" s="36" t="s">
        <v>98</v>
      </c>
      <c r="EI7" s="36">
        <v>0.16</v>
      </c>
      <c r="EJ7" s="36">
        <v>0.25</v>
      </c>
      <c r="EK7" s="36">
        <v>0.13</v>
      </c>
      <c r="EL7" s="36">
        <v>0.89</v>
      </c>
      <c r="EM7" s="36">
        <v>0.89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2017-02-09T09:04:33Z</cp:lastPrinted>
  <dcterms:created xsi:type="dcterms:W3CDTF">2016-12-02T01:57:53Z</dcterms:created>
  <dcterms:modified xsi:type="dcterms:W3CDTF">2017-02-09T09:07:52Z</dcterms:modified>
</cp:coreProperties>
</file>