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上水道G\JOSUI G (H23～)\経営比較分析表\【重要】公営企業に係る「経営比較分析表」の再配付について（法適用水道事業）\"/>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Q6" i="5"/>
  <c r="AI8" i="4" s="1"/>
  <c r="P6" i="5"/>
  <c r="Z10" i="4" s="1"/>
  <c r="O6" i="5"/>
  <c r="N6" i="5"/>
  <c r="M6" i="5"/>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R10" i="4"/>
  <c r="J10" i="4"/>
  <c r="B10" i="4"/>
  <c r="AQ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<sst xmlns="http://schemas.openxmlformats.org/spreadsheetml/2006/main" count="217" uniqueCount="107">
  <si>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</si>
  <si>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</si>
  <si>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</si>
  <si>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</si>
  <si>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</si>
  <si>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</si>
  <si>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</si>
  <si>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</si>
  <si>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</si>
  <si>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</si>
  <si>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</si>
  <si>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</si>
  <si>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</si>
  <si>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</si>
  <si>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</si>
  <si>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</si>
  <si>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</si>
  <si>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</si>
  <si>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</si>
  <si>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</si>
  <si>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</si>
  <si>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</si>
  <si>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</si>
  <si>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</si>
  <si>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</si>
  <si>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</si>
  <si>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</si>
  <si>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</si>
  <si>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</si>
  <si>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</si>
  <si>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</si>
  <si>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</si>
  <si>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</si>
  <si>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</si>
  <si>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</si>
  <si>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</si>
  <si>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</si>
  <si>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</si>
  <si>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</si>
  <si>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</si>
  <si>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</si>
  <si>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</si>
  <si>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</si>
  <si>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</si>
  <si>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</si>
  <si>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</si>
  <si>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</si>
  <si>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</si>
  <si>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</si>
  <si>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</si>
  <si>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</si>
  <si>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</si>
  <si>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</si>
  <si>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</si>
  <si>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</si>
  <si>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</si>
  <si>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</si>
  <si>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</si>
  <si>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</si>
  <si>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</si>
  <si>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</si>
  <si>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</si>
  <si>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</si>
  <si>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</si>
  <si>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</si>
  <si>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</si>
  <si>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</si>
  <si>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</si>
  <si>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</si>
  <si>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</si>
  <si>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</si>
  <si>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</si>
  <si>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</si>
  <si>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</si>
  <si>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</si>
  <si>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</si>
  <si>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</si>
  <si>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</si>
  <si>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</si>
  <si>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</si>
  <si>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</si>
  <si>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</si>
  <si>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</si>
  <si>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</si>
  <si>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</si>
  <si>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</si>
  <si>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</si>
  <si>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</si>
  <si>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</si>
  <si>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</si>
  <si>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</si>
  <si>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</si>
  <si>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</si>
  <si>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鏡石町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</si>
  <si>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</si>
  <si>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</si>
  <si>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</si>
  <si>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</si>
  <si>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</si>
  <si>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</si>
  <si>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</si>
  <si>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</si>
  <si>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</si>
  <si>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</si>
  <si>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及び料金回収率は100%を超えており、経常利益は黒字であるものの、収益が減少し、費用が増加傾向にあるため、維持管理の抑制に努める必要がある。安定給水を図ることや災害対策、耐震化の強化を図るため、計画的な整備を進めており、企業債残高は増加傾向にある。給水原価は、類似団体平均値を上回っており、給水コストが高いものと考えられる。水道普及率の高止まりや有収率が低い状態となっており、今後の維持管理を含め、適正な水準の料金改定や経営の効率性を確保していくことが必要である。</t>
    <rPh sb="1" eb="3">
      <t>ケイジョウ</t>
    </rPh>
    <rPh sb="3" eb="5">
      <t>シュウシ</t>
    </rPh>
    <rPh sb="5" eb="7">
      <t>ヒリツ</t>
    </rPh>
    <rPh sb="7" eb="8">
      <t>オヨ</t>
    </rPh>
    <rPh sb="9" eb="11">
      <t>リョウキン</t>
    </rPh>
    <rPh sb="11" eb="14">
      <t>カイシュウリツ</t>
    </rPh>
    <rPh sb="20" eb="21">
      <t>コ</t>
    </rPh>
    <rPh sb="26" eb="28">
      <t>ケイジョウ</t>
    </rPh>
    <rPh sb="28" eb="30">
      <t>リエキ</t>
    </rPh>
    <rPh sb="31" eb="33">
      <t>クロジ</t>
    </rPh>
    <rPh sb="40" eb="42">
      <t>シュウエキ</t>
    </rPh>
    <rPh sb="43" eb="45">
      <t>ゲンショウ</t>
    </rPh>
    <rPh sb="47" eb="49">
      <t>ヒヨウ</t>
    </rPh>
    <rPh sb="50" eb="52">
      <t>ゾウカ</t>
    </rPh>
    <rPh sb="52" eb="54">
      <t>ケイコウ</t>
    </rPh>
    <rPh sb="60" eb="62">
      <t>イジ</t>
    </rPh>
    <rPh sb="62" eb="64">
      <t>カンリ</t>
    </rPh>
    <rPh sb="65" eb="67">
      <t>ヨクセイ</t>
    </rPh>
    <rPh sb="68" eb="69">
      <t>ツト</t>
    </rPh>
    <rPh sb="71" eb="73">
      <t>ヒツヨウ</t>
    </rPh>
    <rPh sb="77" eb="79">
      <t>アンテイ</t>
    </rPh>
    <rPh sb="79" eb="81">
      <t>キュウスイ</t>
    </rPh>
    <rPh sb="82" eb="83">
      <t>ハカ</t>
    </rPh>
    <rPh sb="87" eb="89">
      <t>サイガイ</t>
    </rPh>
    <rPh sb="89" eb="91">
      <t>タイサク</t>
    </rPh>
    <rPh sb="92" eb="95">
      <t>タイシンカ</t>
    </rPh>
    <rPh sb="96" eb="98">
      <t>キョウカ</t>
    </rPh>
    <rPh sb="99" eb="100">
      <t>ハカ</t>
    </rPh>
    <rPh sb="104" eb="106">
      <t>ケイカク</t>
    </rPh>
    <rPh sb="106" eb="107">
      <t>テキ</t>
    </rPh>
    <rPh sb="108" eb="110">
      <t>セイビ</t>
    </rPh>
    <rPh sb="111" eb="112">
      <t>スス</t>
    </rPh>
    <rPh sb="117" eb="120">
      <t>キギョウサイ</t>
    </rPh>
    <rPh sb="120" eb="122">
      <t>ザンダカ</t>
    </rPh>
    <rPh sb="123" eb="125">
      <t>ゾウカ</t>
    </rPh>
    <rPh sb="125" eb="127">
      <t>ケイコウ</t>
    </rPh>
    <rPh sb="131" eb="135">
      <t>キュウスイゲンカ</t>
    </rPh>
    <rPh sb="137" eb="139">
      <t>ルイジ</t>
    </rPh>
    <rPh sb="139" eb="141">
      <t>ダンタイ</t>
    </rPh>
    <rPh sb="141" eb="144">
      <t>ヘイキンチ</t>
    </rPh>
    <rPh sb="145" eb="147">
      <t>ウワマワ</t>
    </rPh>
    <rPh sb="152" eb="154">
      <t>キュウスイ</t>
    </rPh>
    <rPh sb="158" eb="159">
      <t>タカ</t>
    </rPh>
    <rPh sb="163" eb="164">
      <t>カンガ</t>
    </rPh>
    <rPh sb="169" eb="171">
      <t>スイドウ</t>
    </rPh>
    <rPh sb="171" eb="174">
      <t>フキュウリツ</t>
    </rPh>
    <rPh sb="175" eb="177">
      <t>タカド</t>
    </rPh>
    <rPh sb="180" eb="183">
      <t>ユウシュウリツ</t>
    </rPh>
    <rPh sb="184" eb="185">
      <t>ヒク</t>
    </rPh>
    <rPh sb="186" eb="188">
      <t>ジョウタイ</t>
    </rPh>
    <rPh sb="195" eb="197">
      <t>コンゴ</t>
    </rPh>
    <rPh sb="198" eb="200">
      <t>イジ</t>
    </rPh>
    <rPh sb="200" eb="202">
      <t>カンリ</t>
    </rPh>
    <rPh sb="203" eb="204">
      <t>フク</t>
    </rPh>
    <rPh sb="206" eb="208">
      <t>テキセイ</t>
    </rPh>
    <rPh sb="209" eb="211">
      <t>スイジュン</t>
    </rPh>
    <rPh sb="212" eb="214">
      <t>リョウキン</t>
    </rPh>
    <rPh sb="214" eb="216">
      <t>カイテイ</t>
    </rPh>
    <rPh sb="217" eb="219">
      <t>ケイエイ</t>
    </rPh>
    <rPh sb="220" eb="223">
      <t>コウリツセイ</t>
    </rPh>
    <rPh sb="224" eb="226">
      <t>カクホ</t>
    </rPh>
    <rPh sb="233" eb="235">
      <t>ヒツヨウ</t>
    </rPh>
    <phoneticPr fontId="4"/>
  </si>
  <si>
    <t>＊減価償却率が年々増加傾向にあり、資産の老朽化が進んでいる。管路更新率は類似団体平均値を大きく下回っており、アセットマネジメント（資産管理）への取組など計画的な管路の改良、更新を図っていく必要がある。</t>
    <rPh sb="1" eb="3">
      <t>ゲンカ</t>
    </rPh>
    <rPh sb="3" eb="6">
      <t>ショウキャクリツ</t>
    </rPh>
    <rPh sb="7" eb="9">
      <t>ネンネン</t>
    </rPh>
    <rPh sb="9" eb="11">
      <t>ゾウカ</t>
    </rPh>
    <rPh sb="11" eb="13">
      <t>ケイコウ</t>
    </rPh>
    <rPh sb="17" eb="19">
      <t>シサン</t>
    </rPh>
    <rPh sb="20" eb="23">
      <t>ロウキュウカ</t>
    </rPh>
    <rPh sb="24" eb="25">
      <t>スス</t>
    </rPh>
    <rPh sb="30" eb="32">
      <t>カンロ</t>
    </rPh>
    <rPh sb="32" eb="34">
      <t>コウシン</t>
    </rPh>
    <rPh sb="34" eb="35">
      <t>リツ</t>
    </rPh>
    <rPh sb="36" eb="38">
      <t>ルイジ</t>
    </rPh>
    <rPh sb="38" eb="40">
      <t>ダンタイ</t>
    </rPh>
    <rPh sb="40" eb="42">
      <t>ヘイキン</t>
    </rPh>
    <rPh sb="42" eb="43">
      <t>チ</t>
    </rPh>
    <rPh sb="44" eb="45">
      <t>オオ</t>
    </rPh>
    <rPh sb="47" eb="49">
      <t>シタマワ</t>
    </rPh>
    <rPh sb="65" eb="67">
      <t>シサン</t>
    </rPh>
    <rPh sb="67" eb="69">
      <t>カンリ</t>
    </rPh>
    <rPh sb="72" eb="74">
      <t>トリクミ</t>
    </rPh>
    <rPh sb="76" eb="78">
      <t>ケイカク</t>
    </rPh>
    <rPh sb="78" eb="79">
      <t>テキ</t>
    </rPh>
    <rPh sb="80" eb="82">
      <t>カンロ</t>
    </rPh>
    <rPh sb="83" eb="85">
      <t>カイリョウ</t>
    </rPh>
    <rPh sb="86" eb="88">
      <t>コウシン</t>
    </rPh>
    <rPh sb="89" eb="90">
      <t>ハカ</t>
    </rPh>
    <rPh sb="94" eb="96">
      <t>ヒツヨウ</t>
    </rPh>
    <phoneticPr fontId="4"/>
  </si>
  <si>
    <t>＊経営の健全性・効率性については、経営は良好な状態であると考えられる。創設期よりかなりの年数が経過しており、特に高度成長期に建設された多くの施設が老朽化しており、計画的な施設の改良・更新していくことが必要である。また、新たな拡張事業を進行しており、今後さらに、企業債負担が大きく影響してくることから、施設も効率性を高めながら、将来の運営体制のあり方や投資のあり方についても検討する必要がある。</t>
    <rPh sb="1" eb="3">
      <t>ケイエイ</t>
    </rPh>
    <rPh sb="4" eb="7">
      <t>ケンゼンセイ</t>
    </rPh>
    <rPh sb="8" eb="11">
      <t>コウリツセイ</t>
    </rPh>
    <rPh sb="17" eb="19">
      <t>ケイエイ</t>
    </rPh>
    <rPh sb="20" eb="22">
      <t>リョウコウ</t>
    </rPh>
    <rPh sb="23" eb="25">
      <t>ジョウタイ</t>
    </rPh>
    <rPh sb="29" eb="30">
      <t>カンガ</t>
    </rPh>
    <rPh sb="35" eb="38">
      <t>ソウセツキ</t>
    </rPh>
    <rPh sb="44" eb="46">
      <t>ネンスウ</t>
    </rPh>
    <rPh sb="47" eb="49">
      <t>ケイカ</t>
    </rPh>
    <rPh sb="54" eb="55">
      <t>トク</t>
    </rPh>
    <rPh sb="56" eb="58">
      <t>コウド</t>
    </rPh>
    <rPh sb="58" eb="61">
      <t>セイチョウキ</t>
    </rPh>
    <rPh sb="62" eb="64">
      <t>ケンセツ</t>
    </rPh>
    <rPh sb="67" eb="68">
      <t>オオ</t>
    </rPh>
    <rPh sb="70" eb="72">
      <t>シセツ</t>
    </rPh>
    <rPh sb="73" eb="76">
      <t>ロウキュウカ</t>
    </rPh>
    <rPh sb="81" eb="84">
      <t>ケイカクテキ</t>
    </rPh>
    <rPh sb="85" eb="87">
      <t>シセツ</t>
    </rPh>
    <rPh sb="88" eb="90">
      <t>カイリョウ</t>
    </rPh>
    <rPh sb="91" eb="93">
      <t>コウシン</t>
    </rPh>
    <rPh sb="100" eb="102">
      <t>ヒツヨウ</t>
    </rPh>
    <rPh sb="117" eb="119">
      <t>シンコウ</t>
    </rPh>
    <rPh sb="163" eb="165">
      <t>ショウライ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</si>
</sst>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0.37</c:v>
                </c:pt>
                <c:pt idx="1">
                  <c:v>1.29</c:v>
                </c:pt>
                <c:pt idx="2">
                  <c:v>2.34</c:v>
                </c:pt>
                <c:pt idx="3">
                  <c:v>0.34</c:v>
                </c:pt>
                <c:pt idx="4">
                  <c:v>0.51</c:v>
                </c:pt>
              </c:numCache>
            </c:numRef>
          </c:val>
        </c:ser>
        <c:dLbls>
          <c:showLegendKey val="0"/>
          <c:showVal val="0"/>
          <c:showCatName val="0"/>
          <c:showSerName val="0"/>
          <c:showPercent val="0"/>
          <c:showBubbleSize val="0"/>
        </c:dLbls>
        <c:gapWidth val="150"/>
        <c:axId val="154781912"/>
        <c:axId val="12775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c:v>
                </c:pt>
                <c:pt idx="2">
                  <c:v>0.71</c:v>
                </c:pt>
                <c:pt idx="3">
                  <c:v>0.68</c:v>
                </c:pt>
                <c:pt idx="4">
                  <c:v>1.65</c:v>
                </c:pt>
              </c:numCache>
            </c:numRef>
          </c:val>
          <c:smooth val="0"/>
        </c:ser>
        <c:dLbls>
          <c:showLegendKey val="0"/>
          <c:showVal val="0"/>
          <c:showCatName val="0"/>
          <c:showSerName val="0"/>
          <c:showPercent val="0"/>
          <c:showBubbleSize val="0"/>
        </c:dLbls>
        <c:marker val="1"/>
        <c:smooth val="0"/>
        <c:axId val="154781912"/>
        <c:axId val="127759344"/>
      </c:lineChart>
      <c:dateAx>
        <c:axId val="154781912"/>
        <c:scaling>
          <c:orientation val="minMax"/>
        </c:scaling>
        <c:delete val="1"/>
        <c:axPos val="b"/>
        <c:numFmt formatCode="ge" sourceLinked="1"/>
        <c:majorTickMark val="none"/>
        <c:minorTickMark val="none"/>
        <c:tickLblPos val="none"/>
        <c:crossAx val="127759344"/>
        <c:crosses val="autoZero"/>
        <c:auto val="1"/>
        <c:lblOffset val="100"/>
        <c:baseTimeUnit val="years"/>
      </c:dateAx>
      <c:valAx>
        <c:axId val="12775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781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57.25</c:v>
                </c:pt>
                <c:pt idx="1">
                  <c:v>56.8</c:v>
                </c:pt>
                <c:pt idx="2">
                  <c:v>56.38</c:v>
                </c:pt>
                <c:pt idx="3">
                  <c:v>56.4</c:v>
                </c:pt>
                <c:pt idx="4">
                  <c:v>57.02</c:v>
                </c:pt>
              </c:numCache>
            </c:numRef>
          </c:val>
        </c:ser>
        <c:dLbls>
          <c:showLegendKey val="0"/>
          <c:showVal val="0"/>
          <c:showCatName val="0"/>
          <c:showSerName val="0"/>
          <c:showPercent val="0"/>
          <c:showBubbleSize val="0"/>
        </c:dLbls>
        <c:gapWidth val="150"/>
        <c:axId val="153288992"/>
        <c:axId val="153249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52.9</c:v>
                </c:pt>
                <c:pt idx="1">
                  <c:v>54.51</c:v>
                </c:pt>
                <c:pt idx="2">
                  <c:v>54.47</c:v>
                </c:pt>
                <c:pt idx="3">
                  <c:v>53.61</c:v>
                </c:pt>
                <c:pt idx="4">
                  <c:v>53.52</c:v>
                </c:pt>
              </c:numCache>
            </c:numRef>
          </c:val>
          <c:smooth val="0"/>
        </c:ser>
        <c:dLbls>
          <c:showLegendKey val="0"/>
          <c:showVal val="0"/>
          <c:showCatName val="0"/>
          <c:showSerName val="0"/>
          <c:showPercent val="0"/>
          <c:showBubbleSize val="0"/>
        </c:dLbls>
        <c:marker val="1"/>
        <c:smooth val="0"/>
        <c:axId val="153288992"/>
        <c:axId val="153249208"/>
      </c:lineChart>
      <c:dateAx>
        <c:axId val="153288992"/>
        <c:scaling>
          <c:orientation val="minMax"/>
        </c:scaling>
        <c:delete val="1"/>
        <c:axPos val="b"/>
        <c:numFmt formatCode="ge" sourceLinked="1"/>
        <c:majorTickMark val="none"/>
        <c:minorTickMark val="none"/>
        <c:tickLblPos val="none"/>
        <c:crossAx val="153249208"/>
        <c:crosses val="autoZero"/>
        <c:auto val="1"/>
        <c:lblOffset val="100"/>
        <c:baseTimeUnit val="years"/>
      </c:dateAx>
      <c:valAx>
        <c:axId val="153249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28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74.48</c:v>
                </c:pt>
                <c:pt idx="1">
                  <c:v>82.21</c:v>
                </c:pt>
                <c:pt idx="2">
                  <c:v>81.180000000000007</c:v>
                </c:pt>
                <c:pt idx="3">
                  <c:v>81.489999999999995</c:v>
                </c:pt>
                <c:pt idx="4">
                  <c:v>80.09</c:v>
                </c:pt>
              </c:numCache>
            </c:numRef>
          </c:val>
        </c:ser>
        <c:dLbls>
          <c:showLegendKey val="0"/>
          <c:showVal val="0"/>
          <c:showCatName val="0"/>
          <c:showSerName val="0"/>
          <c:showPercent val="0"/>
          <c:showBubbleSize val="0"/>
        </c:dLbls>
        <c:gapWidth val="150"/>
        <c:axId val="155904856"/>
        <c:axId val="15590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81.63</c:v>
                </c:pt>
                <c:pt idx="1">
                  <c:v>81.790000000000006</c:v>
                </c:pt>
                <c:pt idx="2">
                  <c:v>81.459999999999994</c:v>
                </c:pt>
                <c:pt idx="3">
                  <c:v>81.31</c:v>
                </c:pt>
                <c:pt idx="4">
                  <c:v>81.459999999999994</c:v>
                </c:pt>
              </c:numCache>
            </c:numRef>
          </c:val>
          <c:smooth val="0"/>
        </c:ser>
        <c:dLbls>
          <c:showLegendKey val="0"/>
          <c:showVal val="0"/>
          <c:showCatName val="0"/>
          <c:showSerName val="0"/>
          <c:showPercent val="0"/>
          <c:showBubbleSize val="0"/>
        </c:dLbls>
        <c:marker val="1"/>
        <c:smooth val="0"/>
        <c:axId val="155904856"/>
        <c:axId val="155905248"/>
      </c:lineChart>
      <c:dateAx>
        <c:axId val="155904856"/>
        <c:scaling>
          <c:orientation val="minMax"/>
        </c:scaling>
        <c:delete val="1"/>
        <c:axPos val="b"/>
        <c:numFmt formatCode="ge" sourceLinked="1"/>
        <c:majorTickMark val="none"/>
        <c:minorTickMark val="none"/>
        <c:tickLblPos val="none"/>
        <c:crossAx val="155905248"/>
        <c:crosses val="autoZero"/>
        <c:auto val="1"/>
        <c:lblOffset val="100"/>
        <c:baseTimeUnit val="years"/>
      </c:dateAx>
      <c:valAx>
        <c:axId val="15590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904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122.92</c:v>
                </c:pt>
                <c:pt idx="1">
                  <c:v>116.01</c:v>
                </c:pt>
                <c:pt idx="2">
                  <c:v>114.22</c:v>
                </c:pt>
                <c:pt idx="3">
                  <c:v>111.5</c:v>
                </c:pt>
                <c:pt idx="4">
                  <c:v>109.59</c:v>
                </c:pt>
              </c:numCache>
            </c:numRef>
          </c:val>
        </c:ser>
        <c:dLbls>
          <c:showLegendKey val="0"/>
          <c:showVal val="0"/>
          <c:showCatName val="0"/>
          <c:showSerName val="0"/>
          <c:showPercent val="0"/>
          <c:showBubbleSize val="0"/>
        </c:dLbls>
        <c:gapWidth val="150"/>
        <c:axId val="155374032"/>
        <c:axId val="15537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109.08</c:v>
                </c:pt>
                <c:pt idx="1">
                  <c:v>108.33</c:v>
                </c:pt>
                <c:pt idx="2">
                  <c:v>107.95</c:v>
                </c:pt>
                <c:pt idx="3">
                  <c:v>109.49</c:v>
                </c:pt>
                <c:pt idx="4">
                  <c:v>111.06</c:v>
                </c:pt>
              </c:numCache>
            </c:numRef>
          </c:val>
          <c:smooth val="0"/>
        </c:ser>
        <c:dLbls>
          <c:showLegendKey val="0"/>
          <c:showVal val="0"/>
          <c:showCatName val="0"/>
          <c:showSerName val="0"/>
          <c:showPercent val="0"/>
          <c:showBubbleSize val="0"/>
        </c:dLbls>
        <c:marker val="1"/>
        <c:smooth val="0"/>
        <c:axId val="155374032"/>
        <c:axId val="155374416"/>
      </c:lineChart>
      <c:dateAx>
        <c:axId val="155374032"/>
        <c:scaling>
          <c:orientation val="minMax"/>
        </c:scaling>
        <c:delete val="1"/>
        <c:axPos val="b"/>
        <c:numFmt formatCode="ge" sourceLinked="1"/>
        <c:majorTickMark val="none"/>
        <c:minorTickMark val="none"/>
        <c:tickLblPos val="none"/>
        <c:crossAx val="155374416"/>
        <c:crosses val="autoZero"/>
        <c:auto val="1"/>
        <c:lblOffset val="100"/>
        <c:baseTimeUnit val="years"/>
      </c:dateAx>
      <c:valAx>
        <c:axId val="155374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537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42.08</c:v>
                </c:pt>
                <c:pt idx="1">
                  <c:v>42.95</c:v>
                </c:pt>
                <c:pt idx="2">
                  <c:v>42.91</c:v>
                </c:pt>
                <c:pt idx="3">
                  <c:v>43.28</c:v>
                </c:pt>
                <c:pt idx="4">
                  <c:v>44.89</c:v>
                </c:pt>
              </c:numCache>
            </c:numRef>
          </c:val>
        </c:ser>
        <c:dLbls>
          <c:showLegendKey val="0"/>
          <c:showVal val="0"/>
          <c:showCatName val="0"/>
          <c:showSerName val="0"/>
          <c:showPercent val="0"/>
          <c:showBubbleSize val="0"/>
        </c:dLbls>
        <c:gapWidth val="150"/>
        <c:axId val="155407816"/>
        <c:axId val="155408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37.25</c:v>
                </c:pt>
                <c:pt idx="1">
                  <c:v>37.799999999999997</c:v>
                </c:pt>
                <c:pt idx="2">
                  <c:v>38.520000000000003</c:v>
                </c:pt>
                <c:pt idx="3">
                  <c:v>46.67</c:v>
                </c:pt>
                <c:pt idx="4">
                  <c:v>47.7</c:v>
                </c:pt>
              </c:numCache>
            </c:numRef>
          </c:val>
          <c:smooth val="0"/>
        </c:ser>
        <c:dLbls>
          <c:showLegendKey val="0"/>
          <c:showVal val="0"/>
          <c:showCatName val="0"/>
          <c:showSerName val="0"/>
          <c:showPercent val="0"/>
          <c:showBubbleSize val="0"/>
        </c:dLbls>
        <c:marker val="1"/>
        <c:smooth val="0"/>
        <c:axId val="155407816"/>
        <c:axId val="155408200"/>
      </c:lineChart>
      <c:dateAx>
        <c:axId val="155407816"/>
        <c:scaling>
          <c:orientation val="minMax"/>
        </c:scaling>
        <c:delete val="1"/>
        <c:axPos val="b"/>
        <c:numFmt formatCode="ge" sourceLinked="1"/>
        <c:majorTickMark val="none"/>
        <c:minorTickMark val="none"/>
        <c:tickLblPos val="none"/>
        <c:crossAx val="155408200"/>
        <c:crosses val="autoZero"/>
        <c:auto val="1"/>
        <c:lblOffset val="100"/>
        <c:baseTimeUnit val="years"/>
      </c:dateAx>
      <c:valAx>
        <c:axId val="155408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407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44.57</c:v>
                </c:pt>
                <c:pt idx="1">
                  <c:v>44.01</c:v>
                </c:pt>
                <c:pt idx="2">
                  <c:v>42.69</c:v>
                </c:pt>
                <c:pt idx="3">
                  <c:v>42.58</c:v>
                </c:pt>
                <c:pt idx="4">
                  <c:v>8.41</c:v>
                </c:pt>
              </c:numCache>
            </c:numRef>
          </c:val>
        </c:ser>
        <c:dLbls>
          <c:showLegendKey val="0"/>
          <c:showVal val="0"/>
          <c:showCatName val="0"/>
          <c:showSerName val="0"/>
          <c:showPercent val="0"/>
          <c:showBubbleSize val="0"/>
        </c:dLbls>
        <c:gapWidth val="150"/>
        <c:axId val="155434048"/>
        <c:axId val="15543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7.9</c:v>
                </c:pt>
                <c:pt idx="1">
                  <c:v>8.2200000000000006</c:v>
                </c:pt>
                <c:pt idx="2">
                  <c:v>9.43</c:v>
                </c:pt>
                <c:pt idx="3">
                  <c:v>10.029999999999999</c:v>
                </c:pt>
                <c:pt idx="4">
                  <c:v>7.26</c:v>
                </c:pt>
              </c:numCache>
            </c:numRef>
          </c:val>
          <c:smooth val="0"/>
        </c:ser>
        <c:dLbls>
          <c:showLegendKey val="0"/>
          <c:showVal val="0"/>
          <c:showCatName val="0"/>
          <c:showSerName val="0"/>
          <c:showPercent val="0"/>
          <c:showBubbleSize val="0"/>
        </c:dLbls>
        <c:marker val="1"/>
        <c:smooth val="0"/>
        <c:axId val="155434048"/>
        <c:axId val="155438528"/>
      </c:lineChart>
      <c:dateAx>
        <c:axId val="155434048"/>
        <c:scaling>
          <c:orientation val="minMax"/>
        </c:scaling>
        <c:delete val="1"/>
        <c:axPos val="b"/>
        <c:numFmt formatCode="ge" sourceLinked="1"/>
        <c:majorTickMark val="none"/>
        <c:minorTickMark val="none"/>
        <c:tickLblPos val="none"/>
        <c:crossAx val="155438528"/>
        <c:crosses val="autoZero"/>
        <c:auto val="1"/>
        <c:lblOffset val="100"/>
        <c:baseTimeUnit val="years"/>
      </c:dateAx>
      <c:valAx>
        <c:axId val="15543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43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5453672"/>
        <c:axId val="15545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16.09</c:v>
                </c:pt>
                <c:pt idx="1">
                  <c:v>15.69</c:v>
                </c:pt>
                <c:pt idx="2">
                  <c:v>13.47</c:v>
                </c:pt>
                <c:pt idx="3">
                  <c:v>9.49</c:v>
                </c:pt>
                <c:pt idx="4">
                  <c:v>9.35</c:v>
                </c:pt>
              </c:numCache>
            </c:numRef>
          </c:val>
          <c:smooth val="0"/>
        </c:ser>
        <c:dLbls>
          <c:showLegendKey val="0"/>
          <c:showVal val="0"/>
          <c:showCatName val="0"/>
          <c:showSerName val="0"/>
          <c:showPercent val="0"/>
          <c:showBubbleSize val="0"/>
        </c:dLbls>
        <c:marker val="1"/>
        <c:smooth val="0"/>
        <c:axId val="155453672"/>
        <c:axId val="155454064"/>
      </c:lineChart>
      <c:dateAx>
        <c:axId val="155453672"/>
        <c:scaling>
          <c:orientation val="minMax"/>
        </c:scaling>
        <c:delete val="1"/>
        <c:axPos val="b"/>
        <c:numFmt formatCode="ge" sourceLinked="1"/>
        <c:majorTickMark val="none"/>
        <c:minorTickMark val="none"/>
        <c:tickLblPos val="none"/>
        <c:crossAx val="155454064"/>
        <c:crosses val="autoZero"/>
        <c:auto val="1"/>
        <c:lblOffset val="100"/>
        <c:baseTimeUnit val="years"/>
      </c:dateAx>
      <c:valAx>
        <c:axId val="155454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5453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761.81</c:v>
                </c:pt>
                <c:pt idx="1">
                  <c:v>423.45</c:v>
                </c:pt>
                <c:pt idx="2">
                  <c:v>621.24</c:v>
                </c:pt>
                <c:pt idx="3">
                  <c:v>387.78</c:v>
                </c:pt>
                <c:pt idx="4">
                  <c:v>523.45000000000005</c:v>
                </c:pt>
              </c:numCache>
            </c:numRef>
          </c:val>
        </c:ser>
        <c:dLbls>
          <c:showLegendKey val="0"/>
          <c:showVal val="0"/>
          <c:showCatName val="0"/>
          <c:showSerName val="0"/>
          <c:showPercent val="0"/>
          <c:showBubbleSize val="0"/>
        </c:dLbls>
        <c:gapWidth val="150"/>
        <c:axId val="155455240"/>
        <c:axId val="15545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1128.25</c:v>
                </c:pt>
                <c:pt idx="1">
                  <c:v>1159.4100000000001</c:v>
                </c:pt>
                <c:pt idx="2">
                  <c:v>1081.23</c:v>
                </c:pt>
                <c:pt idx="3">
                  <c:v>406.37</c:v>
                </c:pt>
                <c:pt idx="4">
                  <c:v>398.29</c:v>
                </c:pt>
              </c:numCache>
            </c:numRef>
          </c:val>
          <c:smooth val="0"/>
        </c:ser>
        <c:dLbls>
          <c:showLegendKey val="0"/>
          <c:showVal val="0"/>
          <c:showCatName val="0"/>
          <c:showSerName val="0"/>
          <c:showPercent val="0"/>
          <c:showBubbleSize val="0"/>
        </c:dLbls>
        <c:marker val="1"/>
        <c:smooth val="0"/>
        <c:axId val="155455240"/>
        <c:axId val="155455632"/>
      </c:lineChart>
      <c:dateAx>
        <c:axId val="155455240"/>
        <c:scaling>
          <c:orientation val="minMax"/>
        </c:scaling>
        <c:delete val="1"/>
        <c:axPos val="b"/>
        <c:numFmt formatCode="ge" sourceLinked="1"/>
        <c:majorTickMark val="none"/>
        <c:minorTickMark val="none"/>
        <c:tickLblPos val="none"/>
        <c:crossAx val="155455632"/>
        <c:crosses val="autoZero"/>
        <c:auto val="1"/>
        <c:lblOffset val="100"/>
        <c:baseTimeUnit val="years"/>
      </c:dateAx>
      <c:valAx>
        <c:axId val="155455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5455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415.29</c:v>
                </c:pt>
                <c:pt idx="1">
                  <c:v>470.93</c:v>
                </c:pt>
                <c:pt idx="2">
                  <c:v>507.25</c:v>
                </c:pt>
                <c:pt idx="3">
                  <c:v>660.26</c:v>
                </c:pt>
                <c:pt idx="4">
                  <c:v>708.1</c:v>
                </c:pt>
              </c:numCache>
            </c:numRef>
          </c:val>
        </c:ser>
        <c:dLbls>
          <c:showLegendKey val="0"/>
          <c:showVal val="0"/>
          <c:showCatName val="0"/>
          <c:showSerName val="0"/>
          <c:showPercent val="0"/>
          <c:showBubbleSize val="0"/>
        </c:dLbls>
        <c:gapWidth val="150"/>
        <c:axId val="155456808"/>
        <c:axId val="155612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474.06</c:v>
                </c:pt>
                <c:pt idx="1">
                  <c:v>458</c:v>
                </c:pt>
                <c:pt idx="2">
                  <c:v>443.13</c:v>
                </c:pt>
                <c:pt idx="3">
                  <c:v>442.54</c:v>
                </c:pt>
                <c:pt idx="4">
                  <c:v>431</c:v>
                </c:pt>
              </c:numCache>
            </c:numRef>
          </c:val>
          <c:smooth val="0"/>
        </c:ser>
        <c:dLbls>
          <c:showLegendKey val="0"/>
          <c:showVal val="0"/>
          <c:showCatName val="0"/>
          <c:showSerName val="0"/>
          <c:showPercent val="0"/>
          <c:showBubbleSize val="0"/>
        </c:dLbls>
        <c:marker val="1"/>
        <c:smooth val="0"/>
        <c:axId val="155456808"/>
        <c:axId val="155612920"/>
      </c:lineChart>
      <c:dateAx>
        <c:axId val="155456808"/>
        <c:scaling>
          <c:orientation val="minMax"/>
        </c:scaling>
        <c:delete val="1"/>
        <c:axPos val="b"/>
        <c:numFmt formatCode="ge" sourceLinked="1"/>
        <c:majorTickMark val="none"/>
        <c:minorTickMark val="none"/>
        <c:tickLblPos val="none"/>
        <c:crossAx val="155612920"/>
        <c:crosses val="autoZero"/>
        <c:auto val="1"/>
        <c:lblOffset val="100"/>
        <c:baseTimeUnit val="years"/>
      </c:dateAx>
      <c:valAx>
        <c:axId val="155612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5456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103.41</c:v>
                </c:pt>
                <c:pt idx="1">
                  <c:v>112.28</c:v>
                </c:pt>
                <c:pt idx="2">
                  <c:v>104.46</c:v>
                </c:pt>
                <c:pt idx="3">
                  <c:v>95.58</c:v>
                </c:pt>
                <c:pt idx="4">
                  <c:v>103.03</c:v>
                </c:pt>
              </c:numCache>
            </c:numRef>
          </c:val>
        </c:ser>
        <c:dLbls>
          <c:showLegendKey val="0"/>
          <c:showVal val="0"/>
          <c:showCatName val="0"/>
          <c:showSerName val="0"/>
          <c:showPercent val="0"/>
          <c:showBubbleSize val="0"/>
        </c:dLbls>
        <c:gapWidth val="150"/>
        <c:axId val="155614096"/>
        <c:axId val="155614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96.62</c:v>
                </c:pt>
                <c:pt idx="1">
                  <c:v>96.27</c:v>
                </c:pt>
                <c:pt idx="2">
                  <c:v>95.4</c:v>
                </c:pt>
                <c:pt idx="3">
                  <c:v>98.6</c:v>
                </c:pt>
                <c:pt idx="4">
                  <c:v>100.82</c:v>
                </c:pt>
              </c:numCache>
            </c:numRef>
          </c:val>
          <c:smooth val="0"/>
        </c:ser>
        <c:dLbls>
          <c:showLegendKey val="0"/>
          <c:showVal val="0"/>
          <c:showCatName val="0"/>
          <c:showSerName val="0"/>
          <c:showPercent val="0"/>
          <c:showBubbleSize val="0"/>
        </c:dLbls>
        <c:marker val="1"/>
        <c:smooth val="0"/>
        <c:axId val="155614096"/>
        <c:axId val="155614488"/>
      </c:lineChart>
      <c:dateAx>
        <c:axId val="155614096"/>
        <c:scaling>
          <c:orientation val="minMax"/>
        </c:scaling>
        <c:delete val="1"/>
        <c:axPos val="b"/>
        <c:numFmt formatCode="ge" sourceLinked="1"/>
        <c:majorTickMark val="none"/>
        <c:minorTickMark val="none"/>
        <c:tickLblPos val="none"/>
        <c:crossAx val="155614488"/>
        <c:crosses val="autoZero"/>
        <c:auto val="1"/>
        <c:lblOffset val="100"/>
        <c:baseTimeUnit val="years"/>
      </c:dateAx>
      <c:valAx>
        <c:axId val="155614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1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221.74</c:v>
                </c:pt>
                <c:pt idx="1">
                  <c:v>173.44</c:v>
                </c:pt>
                <c:pt idx="2">
                  <c:v>187.12</c:v>
                </c:pt>
                <c:pt idx="3">
                  <c:v>204.82</c:v>
                </c:pt>
                <c:pt idx="4">
                  <c:v>191.54</c:v>
                </c:pt>
              </c:numCache>
            </c:numRef>
          </c:val>
        </c:ser>
        <c:dLbls>
          <c:showLegendKey val="0"/>
          <c:showVal val="0"/>
          <c:showCatName val="0"/>
          <c:showSerName val="0"/>
          <c:showPercent val="0"/>
          <c:showBubbleSize val="0"/>
        </c:dLbls>
        <c:gapWidth val="150"/>
        <c:axId val="155453280"/>
        <c:axId val="15561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184.53</c:v>
                </c:pt>
                <c:pt idx="1">
                  <c:v>186.94</c:v>
                </c:pt>
                <c:pt idx="2">
                  <c:v>186.15</c:v>
                </c:pt>
                <c:pt idx="3">
                  <c:v>181.67</c:v>
                </c:pt>
                <c:pt idx="4">
                  <c:v>179.55</c:v>
                </c:pt>
              </c:numCache>
            </c:numRef>
          </c:val>
          <c:smooth val="0"/>
        </c:ser>
        <c:dLbls>
          <c:showLegendKey val="0"/>
          <c:showVal val="0"/>
          <c:showCatName val="0"/>
          <c:showSerName val="0"/>
          <c:showPercent val="0"/>
          <c:showBubbleSize val="0"/>
        </c:dLbls>
        <c:marker val="1"/>
        <c:smooth val="0"/>
        <c:axId val="155453280"/>
        <c:axId val="155615664"/>
      </c:lineChart>
      <c:dateAx>
        <c:axId val="155453280"/>
        <c:scaling>
          <c:orientation val="minMax"/>
        </c:scaling>
        <c:delete val="1"/>
        <c:axPos val="b"/>
        <c:numFmt formatCode="ge" sourceLinked="1"/>
        <c:majorTickMark val="none"/>
        <c:minorTickMark val="none"/>
        <c:tickLblPos val="none"/>
        <c:crossAx val="155615664"/>
        <c:crosses val="autoZero"/>
        <c:auto val="1"/>
        <c:lblOffset val="100"/>
        <c:baseTimeUnit val="years"/>
      </c:dateAx>
      <c:valAx>
        <c:axId val="15561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45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Y1" zoomScale="80" zoomScaleNormal="8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鏡石町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A7</v>
      </c>
      <c r="AA8" s="72"/>
      <c r="AB8" s="72"/>
      <c r="AC8" s="72"/>
      <c r="AD8" s="72"/>
      <c r="AE8" s="72"/>
      <c r="AF8" s="72"/>
      <c r="AG8" s="73"/>
      <c r="AH8" s="3"/>
      <c r="AI8" s="74">
        <f>データ!Q6</f>
        <v>12879</v>
      </c>
      <c r="AJ8" s="75"/>
      <c r="AK8" s="75"/>
      <c r="AL8" s="75"/>
      <c r="AM8" s="75"/>
      <c r="AN8" s="75"/>
      <c r="AO8" s="75"/>
      <c r="AP8" s="76"/>
      <c r="AQ8" s="57">
        <f>データ!R6</f>
        <v>31.3</v>
      </c>
      <c r="AR8" s="57"/>
      <c r="AS8" s="57"/>
      <c r="AT8" s="57"/>
      <c r="AU8" s="57"/>
      <c r="AV8" s="57"/>
      <c r="AW8" s="57"/>
      <c r="AX8" s="57"/>
      <c r="AY8" s="57">
        <f>データ!S6</f>
        <v>411.47</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53.47</v>
      </c>
      <c r="K10" s="57"/>
      <c r="L10" s="57"/>
      <c r="M10" s="57"/>
      <c r="N10" s="57"/>
      <c r="O10" s="57"/>
      <c r="P10" s="57"/>
      <c r="Q10" s="57"/>
      <c r="R10" s="57">
        <f>データ!O6</f>
        <v>93.48</v>
      </c>
      <c r="S10" s="57"/>
      <c r="T10" s="57"/>
      <c r="U10" s="57"/>
      <c r="V10" s="57"/>
      <c r="W10" s="57"/>
      <c r="X10" s="57"/>
      <c r="Y10" s="57"/>
      <c r="Z10" s="65">
        <f>データ!P6</f>
        <v>3798</v>
      </c>
      <c r="AA10" s="65"/>
      <c r="AB10" s="65"/>
      <c r="AC10" s="65"/>
      <c r="AD10" s="65"/>
      <c r="AE10" s="65"/>
      <c r="AF10" s="65"/>
      <c r="AG10" s="65"/>
      <c r="AH10" s="2"/>
      <c r="AI10" s="65">
        <f>データ!T6</f>
        <v>11980</v>
      </c>
      <c r="AJ10" s="65"/>
      <c r="AK10" s="65"/>
      <c r="AL10" s="65"/>
      <c r="AM10" s="65"/>
      <c r="AN10" s="65"/>
      <c r="AO10" s="65"/>
      <c r="AP10" s="65"/>
      <c r="AQ10" s="57">
        <f>データ!U6</f>
        <v>16.309999999999999</v>
      </c>
      <c r="AR10" s="57"/>
      <c r="AS10" s="57"/>
      <c r="AT10" s="57"/>
      <c r="AU10" s="57"/>
      <c r="AV10" s="57"/>
      <c r="AW10" s="57"/>
      <c r="AX10" s="57"/>
      <c r="AY10" s="57">
        <f>データ!V6</f>
        <v>734.52</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73423</v>
      </c>
      <c r="D6" s="31">
        <f t="shared" si="3"/>
        <v>46</v>
      </c>
      <c r="E6" s="31">
        <f t="shared" si="3"/>
        <v>1</v>
      </c>
      <c r="F6" s="31">
        <f t="shared" si="3"/>
        <v>0</v>
      </c>
      <c r="G6" s="31">
        <f t="shared" si="3"/>
        <v>1</v>
      </c>
      <c r="H6" s="31" t="str">
        <f t="shared" si="3"/>
        <v>福島県　鏡石町</v>
      </c>
      <c r="I6" s="31" t="str">
        <f t="shared" si="3"/>
        <v>法適用</v>
      </c>
      <c r="J6" s="31" t="str">
        <f t="shared" si="3"/>
        <v>水道事業</v>
      </c>
      <c r="K6" s="31" t="str">
        <f t="shared" si="3"/>
        <v>末端給水事業</v>
      </c>
      <c r="L6" s="31" t="str">
        <f t="shared" si="3"/>
        <v>A7</v>
      </c>
      <c r="M6" s="32" t="str">
        <f t="shared" si="3"/>
        <v>-</v>
      </c>
      <c r="N6" s="32">
        <f t="shared" si="3"/>
        <v>53.47</v>
      </c>
      <c r="O6" s="32">
        <f t="shared" si="3"/>
        <v>93.48</v>
      </c>
      <c r="P6" s="32">
        <f t="shared" si="3"/>
        <v>3798</v>
      </c>
      <c r="Q6" s="32">
        <f t="shared" si="3"/>
        <v>12879</v>
      </c>
      <c r="R6" s="32">
        <f t="shared" si="3"/>
        <v>31.3</v>
      </c>
      <c r="S6" s="32">
        <f t="shared" si="3"/>
        <v>411.47</v>
      </c>
      <c r="T6" s="32">
        <f t="shared" si="3"/>
        <v>11980</v>
      </c>
      <c r="U6" s="32">
        <f t="shared" si="3"/>
        <v>16.309999999999999</v>
      </c>
      <c r="V6" s="32">
        <f t="shared" si="3"/>
        <v>734.52</v>
      </c>
      <c r="W6" s="33">
        <f>IF(W7="",NA(),W7)</f>
        <v>122.92</v>
      </c>
      <c r="X6" s="33">
        <f t="shared" ref="X6:AF6" si="4">IF(X7="",NA(),X7)</f>
        <v>116.01</v>
      </c>
      <c r="Y6" s="33">
        <f t="shared" si="4"/>
        <v>114.22</v>
      </c>
      <c r="Z6" s="33">
        <f t="shared" si="4"/>
        <v>111.5</v>
      </c>
      <c r="AA6" s="33">
        <f t="shared" si="4"/>
        <v>109.59</v>
      </c>
      <c r="AB6" s="33">
        <f t="shared" si="4"/>
        <v>109.08</v>
      </c>
      <c r="AC6" s="33">
        <f t="shared" si="4"/>
        <v>108.33</v>
      </c>
      <c r="AD6" s="33">
        <f t="shared" si="4"/>
        <v>107.95</v>
      </c>
      <c r="AE6" s="33">
        <f t="shared" si="4"/>
        <v>109.49</v>
      </c>
      <c r="AF6" s="33">
        <f t="shared" si="4"/>
        <v>111.06</v>
      </c>
      <c r="AG6" s="32" t="str">
        <f>IF(AG7="","",IF(AG7="-","【-】","【"&amp;SUBSTITUTE(TEXT(AG7,"#,##0.00"),"-","△")&amp;"】"))</f>
        <v>【113.56】</v>
      </c>
      <c r="AH6" s="32">
        <f>IF(AH7="",NA(),AH7)</f>
        <v>0</v>
      </c>
      <c r="AI6" s="32">
        <f t="shared" ref="AI6:AQ6" si="5">IF(AI7="",NA(),AI7)</f>
        <v>0</v>
      </c>
      <c r="AJ6" s="32">
        <f t="shared" si="5"/>
        <v>0</v>
      </c>
      <c r="AK6" s="32">
        <f t="shared" si="5"/>
        <v>0</v>
      </c>
      <c r="AL6" s="32">
        <f t="shared" si="5"/>
        <v>0</v>
      </c>
      <c r="AM6" s="33">
        <f t="shared" si="5"/>
        <v>16.09</v>
      </c>
      <c r="AN6" s="33">
        <f t="shared" si="5"/>
        <v>15.69</v>
      </c>
      <c r="AO6" s="33">
        <f t="shared" si="5"/>
        <v>13.47</v>
      </c>
      <c r="AP6" s="33">
        <f t="shared" si="5"/>
        <v>9.49</v>
      </c>
      <c r="AQ6" s="33">
        <f t="shared" si="5"/>
        <v>9.35</v>
      </c>
      <c r="AR6" s="32" t="str">
        <f>IF(AR7="","",IF(AR7="-","【-】","【"&amp;SUBSTITUTE(TEXT(AR7,"#,##0.00"),"-","△")&amp;"】"))</f>
        <v>【0.87】</v>
      </c>
      <c r="AS6" s="33">
        <f>IF(AS7="",NA(),AS7)</f>
        <v>761.81</v>
      </c>
      <c r="AT6" s="33">
        <f t="shared" ref="AT6:BB6" si="6">IF(AT7="",NA(),AT7)</f>
        <v>423.45</v>
      </c>
      <c r="AU6" s="33">
        <f t="shared" si="6"/>
        <v>621.24</v>
      </c>
      <c r="AV6" s="33">
        <f t="shared" si="6"/>
        <v>387.78</v>
      </c>
      <c r="AW6" s="33">
        <f t="shared" si="6"/>
        <v>523.45000000000005</v>
      </c>
      <c r="AX6" s="33">
        <f t="shared" si="6"/>
        <v>1128.25</v>
      </c>
      <c r="AY6" s="33">
        <f t="shared" si="6"/>
        <v>1159.4100000000001</v>
      </c>
      <c r="AZ6" s="33">
        <f t="shared" si="6"/>
        <v>1081.23</v>
      </c>
      <c r="BA6" s="33">
        <f t="shared" si="6"/>
        <v>406.37</v>
      </c>
      <c r="BB6" s="33">
        <f t="shared" si="6"/>
        <v>398.29</v>
      </c>
      <c r="BC6" s="32" t="str">
        <f>IF(BC7="","",IF(BC7="-","【-】","【"&amp;SUBSTITUTE(TEXT(BC7,"#,##0.00"),"-","△")&amp;"】"))</f>
        <v>【262.74】</v>
      </c>
      <c r="BD6" s="33">
        <f>IF(BD7="",NA(),BD7)</f>
        <v>415.29</v>
      </c>
      <c r="BE6" s="33">
        <f t="shared" ref="BE6:BM6" si="7">IF(BE7="",NA(),BE7)</f>
        <v>470.93</v>
      </c>
      <c r="BF6" s="33">
        <f t="shared" si="7"/>
        <v>507.25</v>
      </c>
      <c r="BG6" s="33">
        <f t="shared" si="7"/>
        <v>660.26</v>
      </c>
      <c r="BH6" s="33">
        <f t="shared" si="7"/>
        <v>708.1</v>
      </c>
      <c r="BI6" s="33">
        <f t="shared" si="7"/>
        <v>474.06</v>
      </c>
      <c r="BJ6" s="33">
        <f t="shared" si="7"/>
        <v>458</v>
      </c>
      <c r="BK6" s="33">
        <f t="shared" si="7"/>
        <v>443.13</v>
      </c>
      <c r="BL6" s="33">
        <f t="shared" si="7"/>
        <v>442.54</v>
      </c>
      <c r="BM6" s="33">
        <f t="shared" si="7"/>
        <v>431</v>
      </c>
      <c r="BN6" s="32" t="str">
        <f>IF(BN7="","",IF(BN7="-","【-】","【"&amp;SUBSTITUTE(TEXT(BN7,"#,##0.00"),"-","△")&amp;"】"))</f>
        <v>【276.38】</v>
      </c>
      <c r="BO6" s="33">
        <f>IF(BO7="",NA(),BO7)</f>
        <v>103.41</v>
      </c>
      <c r="BP6" s="33">
        <f t="shared" ref="BP6:BX6" si="8">IF(BP7="",NA(),BP7)</f>
        <v>112.28</v>
      </c>
      <c r="BQ6" s="33">
        <f t="shared" si="8"/>
        <v>104.46</v>
      </c>
      <c r="BR6" s="33">
        <f t="shared" si="8"/>
        <v>95.58</v>
      </c>
      <c r="BS6" s="33">
        <f t="shared" si="8"/>
        <v>103.03</v>
      </c>
      <c r="BT6" s="33">
        <f t="shared" si="8"/>
        <v>96.62</v>
      </c>
      <c r="BU6" s="33">
        <f t="shared" si="8"/>
        <v>96.27</v>
      </c>
      <c r="BV6" s="33">
        <f t="shared" si="8"/>
        <v>95.4</v>
      </c>
      <c r="BW6" s="33">
        <f t="shared" si="8"/>
        <v>98.6</v>
      </c>
      <c r="BX6" s="33">
        <f t="shared" si="8"/>
        <v>100.82</v>
      </c>
      <c r="BY6" s="32" t="str">
        <f>IF(BY7="","",IF(BY7="-","【-】","【"&amp;SUBSTITUTE(TEXT(BY7,"#,##0.00"),"-","△")&amp;"】"))</f>
        <v>【104.99】</v>
      </c>
      <c r="BZ6" s="33">
        <f>IF(BZ7="",NA(),BZ7)</f>
        <v>221.74</v>
      </c>
      <c r="CA6" s="33">
        <f t="shared" ref="CA6:CI6" si="9">IF(CA7="",NA(),CA7)</f>
        <v>173.44</v>
      </c>
      <c r="CB6" s="33">
        <f t="shared" si="9"/>
        <v>187.12</v>
      </c>
      <c r="CC6" s="33">
        <f t="shared" si="9"/>
        <v>204.82</v>
      </c>
      <c r="CD6" s="33">
        <f t="shared" si="9"/>
        <v>191.54</v>
      </c>
      <c r="CE6" s="33">
        <f t="shared" si="9"/>
        <v>184.53</v>
      </c>
      <c r="CF6" s="33">
        <f t="shared" si="9"/>
        <v>186.94</v>
      </c>
      <c r="CG6" s="33">
        <f t="shared" si="9"/>
        <v>186.15</v>
      </c>
      <c r="CH6" s="33">
        <f t="shared" si="9"/>
        <v>181.67</v>
      </c>
      <c r="CI6" s="33">
        <f t="shared" si="9"/>
        <v>179.55</v>
      </c>
      <c r="CJ6" s="32" t="str">
        <f>IF(CJ7="","",IF(CJ7="-","【-】","【"&amp;SUBSTITUTE(TEXT(CJ7,"#,##0.00"),"-","△")&amp;"】"))</f>
        <v>【163.72】</v>
      </c>
      <c r="CK6" s="33">
        <f>IF(CK7="",NA(),CK7)</f>
        <v>57.25</v>
      </c>
      <c r="CL6" s="33">
        <f t="shared" ref="CL6:CT6" si="10">IF(CL7="",NA(),CL7)</f>
        <v>56.8</v>
      </c>
      <c r="CM6" s="33">
        <f t="shared" si="10"/>
        <v>56.38</v>
      </c>
      <c r="CN6" s="33">
        <f t="shared" si="10"/>
        <v>56.4</v>
      </c>
      <c r="CO6" s="33">
        <f t="shared" si="10"/>
        <v>57.02</v>
      </c>
      <c r="CP6" s="33">
        <f t="shared" si="10"/>
        <v>52.9</v>
      </c>
      <c r="CQ6" s="33">
        <f t="shared" si="10"/>
        <v>54.51</v>
      </c>
      <c r="CR6" s="33">
        <f t="shared" si="10"/>
        <v>54.47</v>
      </c>
      <c r="CS6" s="33">
        <f t="shared" si="10"/>
        <v>53.61</v>
      </c>
      <c r="CT6" s="33">
        <f t="shared" si="10"/>
        <v>53.52</v>
      </c>
      <c r="CU6" s="32" t="str">
        <f>IF(CU7="","",IF(CU7="-","【-】","【"&amp;SUBSTITUTE(TEXT(CU7,"#,##0.00"),"-","△")&amp;"】"))</f>
        <v>【59.76】</v>
      </c>
      <c r="CV6" s="33">
        <f>IF(CV7="",NA(),CV7)</f>
        <v>74.48</v>
      </c>
      <c r="CW6" s="33">
        <f t="shared" ref="CW6:DE6" si="11">IF(CW7="",NA(),CW7)</f>
        <v>82.21</v>
      </c>
      <c r="CX6" s="33">
        <f t="shared" si="11"/>
        <v>81.180000000000007</v>
      </c>
      <c r="CY6" s="33">
        <f t="shared" si="11"/>
        <v>81.489999999999995</v>
      </c>
      <c r="CZ6" s="33">
        <f t="shared" si="11"/>
        <v>80.09</v>
      </c>
      <c r="DA6" s="33">
        <f t="shared" si="11"/>
        <v>81.63</v>
      </c>
      <c r="DB6" s="33">
        <f t="shared" si="11"/>
        <v>81.790000000000006</v>
      </c>
      <c r="DC6" s="33">
        <f t="shared" si="11"/>
        <v>81.459999999999994</v>
      </c>
      <c r="DD6" s="33">
        <f t="shared" si="11"/>
        <v>81.31</v>
      </c>
      <c r="DE6" s="33">
        <f t="shared" si="11"/>
        <v>81.459999999999994</v>
      </c>
      <c r="DF6" s="32" t="str">
        <f>IF(DF7="","",IF(DF7="-","【-】","【"&amp;SUBSTITUTE(TEXT(DF7,"#,##0.00"),"-","△")&amp;"】"))</f>
        <v>【89.95】</v>
      </c>
      <c r="DG6" s="33">
        <f>IF(DG7="",NA(),DG7)</f>
        <v>42.08</v>
      </c>
      <c r="DH6" s="33">
        <f t="shared" ref="DH6:DP6" si="12">IF(DH7="",NA(),DH7)</f>
        <v>42.95</v>
      </c>
      <c r="DI6" s="33">
        <f t="shared" si="12"/>
        <v>42.91</v>
      </c>
      <c r="DJ6" s="33">
        <f t="shared" si="12"/>
        <v>43.28</v>
      </c>
      <c r="DK6" s="33">
        <f t="shared" si="12"/>
        <v>44.89</v>
      </c>
      <c r="DL6" s="33">
        <f t="shared" si="12"/>
        <v>37.25</v>
      </c>
      <c r="DM6" s="33">
        <f t="shared" si="12"/>
        <v>37.799999999999997</v>
      </c>
      <c r="DN6" s="33">
        <f t="shared" si="12"/>
        <v>38.520000000000003</v>
      </c>
      <c r="DO6" s="33">
        <f t="shared" si="12"/>
        <v>46.67</v>
      </c>
      <c r="DP6" s="33">
        <f t="shared" si="12"/>
        <v>47.7</v>
      </c>
      <c r="DQ6" s="32" t="str">
        <f>IF(DQ7="","",IF(DQ7="-","【-】","【"&amp;SUBSTITUTE(TEXT(DQ7,"#,##0.00"),"-","△")&amp;"】"))</f>
        <v>【47.18】</v>
      </c>
      <c r="DR6" s="33">
        <f>IF(DR7="",NA(),DR7)</f>
        <v>44.57</v>
      </c>
      <c r="DS6" s="33">
        <f t="shared" ref="DS6:EA6" si="13">IF(DS7="",NA(),DS7)</f>
        <v>44.01</v>
      </c>
      <c r="DT6" s="33">
        <f t="shared" si="13"/>
        <v>42.69</v>
      </c>
      <c r="DU6" s="33">
        <f t="shared" si="13"/>
        <v>42.58</v>
      </c>
      <c r="DV6" s="33">
        <f t="shared" si="13"/>
        <v>8.41</v>
      </c>
      <c r="DW6" s="33">
        <f t="shared" si="13"/>
        <v>7.9</v>
      </c>
      <c r="DX6" s="33">
        <f t="shared" si="13"/>
        <v>8.2200000000000006</v>
      </c>
      <c r="DY6" s="33">
        <f t="shared" si="13"/>
        <v>9.43</v>
      </c>
      <c r="DZ6" s="33">
        <f t="shared" si="13"/>
        <v>10.029999999999999</v>
      </c>
      <c r="EA6" s="33">
        <f t="shared" si="13"/>
        <v>7.26</v>
      </c>
      <c r="EB6" s="32" t="str">
        <f>IF(EB7="","",IF(EB7="-","【-】","【"&amp;SUBSTITUTE(TEXT(EB7,"#,##0.00"),"-","△")&amp;"】"))</f>
        <v>【13.18】</v>
      </c>
      <c r="EC6" s="33">
        <f>IF(EC7="",NA(),EC7)</f>
        <v>0.37</v>
      </c>
      <c r="ED6" s="33">
        <f t="shared" ref="ED6:EL6" si="14">IF(ED7="",NA(),ED7)</f>
        <v>1.29</v>
      </c>
      <c r="EE6" s="33">
        <f t="shared" si="14"/>
        <v>2.34</v>
      </c>
      <c r="EF6" s="33">
        <f t="shared" si="14"/>
        <v>0.34</v>
      </c>
      <c r="EG6" s="33">
        <f t="shared" si="14"/>
        <v>0.51</v>
      </c>
      <c r="EH6" s="33">
        <f t="shared" si="14"/>
        <v>0.5</v>
      </c>
      <c r="EI6" s="33">
        <f t="shared" si="14"/>
        <v>0.6</v>
      </c>
      <c r="EJ6" s="33">
        <f t="shared" si="14"/>
        <v>0.71</v>
      </c>
      <c r="EK6" s="33">
        <f t="shared" si="14"/>
        <v>0.68</v>
      </c>
      <c r="EL6" s="33">
        <f t="shared" si="14"/>
        <v>1.65</v>
      </c>
      <c r="EM6" s="32" t="str">
        <f>IF(EM7="","",IF(EM7="-","【-】","【"&amp;SUBSTITUTE(TEXT(EM7,"#,##0.00"),"-","△")&amp;"】"))</f>
        <v>【0.85】</v>
      </c>
    </row>
    <row r="7" spans="1:143" s="34" customFormat="1">
      <c r="A7" s="26"/>
      <c r="B7" s="35">
        <v>2015</v>
      </c>
      <c r="C7" s="35">
        <v>73423</v>
      </c>
      <c r="D7" s="35">
        <v>46</v>
      </c>
      <c r="E7" s="35">
        <v>1</v>
      </c>
      <c r="F7" s="35">
        <v>0</v>
      </c>
      <c r="G7" s="35">
        <v>1</v>
      </c>
      <c r="H7" s="35" t="s">
        <v>93</v>
      </c>
      <c r="I7" s="35" t="s">
        <v>94</v>
      </c>
      <c r="J7" s="35" t="s">
        <v>95</v>
      </c>
      <c r="K7" s="35" t="s">
        <v>96</v>
      </c>
      <c r="L7" s="35" t="s">
        <v>97</v>
      </c>
      <c r="M7" s="36" t="s">
        <v>98</v>
      </c>
      <c r="N7" s="36">
        <v>53.47</v>
      </c>
      <c r="O7" s="36">
        <v>93.48</v>
      </c>
      <c r="P7" s="36">
        <v>3798</v>
      </c>
      <c r="Q7" s="36">
        <v>12879</v>
      </c>
      <c r="R7" s="36">
        <v>31.3</v>
      </c>
      <c r="S7" s="36">
        <v>411.47</v>
      </c>
      <c r="T7" s="36">
        <v>11980</v>
      </c>
      <c r="U7" s="36">
        <v>16.309999999999999</v>
      </c>
      <c r="V7" s="36">
        <v>734.52</v>
      </c>
      <c r="W7" s="36">
        <v>122.92</v>
      </c>
      <c r="X7" s="36">
        <v>116.01</v>
      </c>
      <c r="Y7" s="36">
        <v>114.22</v>
      </c>
      <c r="Z7" s="36">
        <v>111.5</v>
      </c>
      <c r="AA7" s="36">
        <v>109.59</v>
      </c>
      <c r="AB7" s="36">
        <v>109.08</v>
      </c>
      <c r="AC7" s="36">
        <v>108.33</v>
      </c>
      <c r="AD7" s="36">
        <v>107.95</v>
      </c>
      <c r="AE7" s="36">
        <v>109.49</v>
      </c>
      <c r="AF7" s="36">
        <v>111.06</v>
      </c>
      <c r="AG7" s="36">
        <v>113.56</v>
      </c>
      <c r="AH7" s="36">
        <v>0</v>
      </c>
      <c r="AI7" s="36">
        <v>0</v>
      </c>
      <c r="AJ7" s="36">
        <v>0</v>
      </c>
      <c r="AK7" s="36">
        <v>0</v>
      </c>
      <c r="AL7" s="36">
        <v>0</v>
      </c>
      <c r="AM7" s="36">
        <v>16.09</v>
      </c>
      <c r="AN7" s="36">
        <v>15.69</v>
      </c>
      <c r="AO7" s="36">
        <v>13.47</v>
      </c>
      <c r="AP7" s="36">
        <v>9.49</v>
      </c>
      <c r="AQ7" s="36">
        <v>9.35</v>
      </c>
      <c r="AR7" s="36">
        <v>0.87</v>
      </c>
      <c r="AS7" s="36">
        <v>761.81</v>
      </c>
      <c r="AT7" s="36">
        <v>423.45</v>
      </c>
      <c r="AU7" s="36">
        <v>621.24</v>
      </c>
      <c r="AV7" s="36">
        <v>387.78</v>
      </c>
      <c r="AW7" s="36">
        <v>523.45000000000005</v>
      </c>
      <c r="AX7" s="36">
        <v>1128.25</v>
      </c>
      <c r="AY7" s="36">
        <v>1159.4100000000001</v>
      </c>
      <c r="AZ7" s="36">
        <v>1081.23</v>
      </c>
      <c r="BA7" s="36">
        <v>406.37</v>
      </c>
      <c r="BB7" s="36">
        <v>398.29</v>
      </c>
      <c r="BC7" s="36">
        <v>262.74</v>
      </c>
      <c r="BD7" s="36">
        <v>415.29</v>
      </c>
      <c r="BE7" s="36">
        <v>470.93</v>
      </c>
      <c r="BF7" s="36">
        <v>507.25</v>
      </c>
      <c r="BG7" s="36">
        <v>660.26</v>
      </c>
      <c r="BH7" s="36">
        <v>708.1</v>
      </c>
      <c r="BI7" s="36">
        <v>474.06</v>
      </c>
      <c r="BJ7" s="36">
        <v>458</v>
      </c>
      <c r="BK7" s="36">
        <v>443.13</v>
      </c>
      <c r="BL7" s="36">
        <v>442.54</v>
      </c>
      <c r="BM7" s="36">
        <v>431</v>
      </c>
      <c r="BN7" s="36">
        <v>276.38</v>
      </c>
      <c r="BO7" s="36">
        <v>103.41</v>
      </c>
      <c r="BP7" s="36">
        <v>112.28</v>
      </c>
      <c r="BQ7" s="36">
        <v>104.46</v>
      </c>
      <c r="BR7" s="36">
        <v>95.58</v>
      </c>
      <c r="BS7" s="36">
        <v>103.03</v>
      </c>
      <c r="BT7" s="36">
        <v>96.62</v>
      </c>
      <c r="BU7" s="36">
        <v>96.27</v>
      </c>
      <c r="BV7" s="36">
        <v>95.4</v>
      </c>
      <c r="BW7" s="36">
        <v>98.6</v>
      </c>
      <c r="BX7" s="36">
        <v>100.82</v>
      </c>
      <c r="BY7" s="36">
        <v>104.99</v>
      </c>
      <c r="BZ7" s="36">
        <v>221.74</v>
      </c>
      <c r="CA7" s="36">
        <v>173.44</v>
      </c>
      <c r="CB7" s="36">
        <v>187.12</v>
      </c>
      <c r="CC7" s="36">
        <v>204.82</v>
      </c>
      <c r="CD7" s="36">
        <v>191.54</v>
      </c>
      <c r="CE7" s="36">
        <v>184.53</v>
      </c>
      <c r="CF7" s="36">
        <v>186.94</v>
      </c>
      <c r="CG7" s="36">
        <v>186.15</v>
      </c>
      <c r="CH7" s="36">
        <v>181.67</v>
      </c>
      <c r="CI7" s="36">
        <v>179.55</v>
      </c>
      <c r="CJ7" s="36">
        <v>163.72</v>
      </c>
      <c r="CK7" s="36">
        <v>57.25</v>
      </c>
      <c r="CL7" s="36">
        <v>56.8</v>
      </c>
      <c r="CM7" s="36">
        <v>56.38</v>
      </c>
      <c r="CN7" s="36">
        <v>56.4</v>
      </c>
      <c r="CO7" s="36">
        <v>57.02</v>
      </c>
      <c r="CP7" s="36">
        <v>52.9</v>
      </c>
      <c r="CQ7" s="36">
        <v>54.51</v>
      </c>
      <c r="CR7" s="36">
        <v>54.47</v>
      </c>
      <c r="CS7" s="36">
        <v>53.61</v>
      </c>
      <c r="CT7" s="36">
        <v>53.52</v>
      </c>
      <c r="CU7" s="36">
        <v>59.76</v>
      </c>
      <c r="CV7" s="36">
        <v>74.48</v>
      </c>
      <c r="CW7" s="36">
        <v>82.21</v>
      </c>
      <c r="CX7" s="36">
        <v>81.180000000000007</v>
      </c>
      <c r="CY7" s="36">
        <v>81.489999999999995</v>
      </c>
      <c r="CZ7" s="36">
        <v>80.09</v>
      </c>
      <c r="DA7" s="36">
        <v>81.63</v>
      </c>
      <c r="DB7" s="36">
        <v>81.790000000000006</v>
      </c>
      <c r="DC7" s="36">
        <v>81.459999999999994</v>
      </c>
      <c r="DD7" s="36">
        <v>81.31</v>
      </c>
      <c r="DE7" s="36">
        <v>81.459999999999994</v>
      </c>
      <c r="DF7" s="36">
        <v>89.95</v>
      </c>
      <c r="DG7" s="36">
        <v>42.08</v>
      </c>
      <c r="DH7" s="36">
        <v>42.95</v>
      </c>
      <c r="DI7" s="36">
        <v>42.91</v>
      </c>
      <c r="DJ7" s="36">
        <v>43.28</v>
      </c>
      <c r="DK7" s="36">
        <v>44.89</v>
      </c>
      <c r="DL7" s="36">
        <v>37.25</v>
      </c>
      <c r="DM7" s="36">
        <v>37.799999999999997</v>
      </c>
      <c r="DN7" s="36">
        <v>38.520000000000003</v>
      </c>
      <c r="DO7" s="36">
        <v>46.67</v>
      </c>
      <c r="DP7" s="36">
        <v>47.7</v>
      </c>
      <c r="DQ7" s="36">
        <v>47.18</v>
      </c>
      <c r="DR7" s="36">
        <v>44.57</v>
      </c>
      <c r="DS7" s="36">
        <v>44.01</v>
      </c>
      <c r="DT7" s="36">
        <v>42.69</v>
      </c>
      <c r="DU7" s="36">
        <v>42.58</v>
      </c>
      <c r="DV7" s="36">
        <v>8.41</v>
      </c>
      <c r="DW7" s="36">
        <v>7.9</v>
      </c>
      <c r="DX7" s="36">
        <v>8.2200000000000006</v>
      </c>
      <c r="DY7" s="36">
        <v>9.43</v>
      </c>
      <c r="DZ7" s="36">
        <v>10.029999999999999</v>
      </c>
      <c r="EA7" s="36">
        <v>7.26</v>
      </c>
      <c r="EB7" s="36">
        <v>13.18</v>
      </c>
      <c r="EC7" s="36">
        <v>0.37</v>
      </c>
      <c r="ED7" s="36">
        <v>1.29</v>
      </c>
      <c r="EE7" s="36">
        <v>2.34</v>
      </c>
      <c r="EF7" s="36">
        <v>0.34</v>
      </c>
      <c r="EG7" s="36">
        <v>0.51</v>
      </c>
      <c r="EH7" s="36">
        <v>0.5</v>
      </c>
      <c r="EI7" s="36">
        <v>0.6</v>
      </c>
      <c r="EJ7" s="36">
        <v>0.71</v>
      </c>
      <c r="EK7" s="36">
        <v>0.68</v>
      </c>
      <c r="EL7" s="36">
        <v>1.65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2017-02-06T04:37:06Z</cp:lastPrinted>
  <dcterms:created xsi:type="dcterms:W3CDTF">2017-02-01T08:35:45Z</dcterms:created>
  <dcterms:modified xsi:type="dcterms:W3CDTF">2017-02-06T04:40:28Z</dcterms:modified>
  <cp:category/>
</cp:coreProperties>
</file>