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AI8" i="4" s="1"/>
  <c r="P6" i="5"/>
  <c r="Z10" i="4" s="1"/>
  <c r="O6" i="5"/>
  <c r="N6" i="5"/>
  <c r="M6" i="5"/>
  <c r="L6" i="5"/>
  <c r="Z8" i="4" s="1"/>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R10" i="4"/>
  <c r="J10" i="4"/>
  <c r="B10" i="4"/>
  <c r="AY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<sst xmlns="http://schemas.openxmlformats.org/spreadsheetml/2006/main" count="217" uniqueCount="107">
  <si>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</si>
  <si>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</si>
  <si>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</si>
  <si>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</si>
  <si>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</si>
  <si>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</si>
  <si>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</si>
  <si>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</si>
  <si>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</si>
  <si>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</si>
  <si>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</si>
  <si>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</si>
  <si>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</si>
  <si>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</si>
  <si>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</si>
  <si>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</si>
  <si>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</si>
  <si>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</si>
  <si>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</si>
  <si>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</si>
  <si>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</si>
  <si>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</si>
  <si>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</si>
  <si>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</si>
  <si>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</si>
  <si>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</si>
  <si>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</si>
  <si>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</si>
  <si>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</si>
  <si>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</si>
  <si>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</si>
  <si>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</si>
  <si>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</si>
  <si>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</si>
  <si>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</si>
  <si>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</si>
  <si>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</si>
  <si>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</si>
  <si>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</si>
  <si>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</si>
  <si>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</si>
  <si>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</si>
  <si>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</si>
  <si>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</si>
  <si>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</si>
  <si>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</si>
  <si>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</si>
  <si>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</si>
  <si>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</si>
  <si>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</si>
  <si>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</si>
  <si>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</si>
  <si>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</si>
  <si>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</si>
  <si>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</si>
  <si>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</si>
  <si>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</si>
  <si>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</si>
  <si>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</si>
  <si>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</si>
  <si>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</si>
  <si>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</si>
  <si>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</si>
  <si>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</si>
  <si>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</si>
  <si>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</si>
  <si>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</si>
  <si>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</si>
  <si>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</si>
  <si>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</si>
  <si>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</si>
  <si>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</si>
  <si>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</si>
  <si>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</si>
  <si>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</si>
  <si>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</si>
  <si>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</si>
  <si>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</si>
  <si>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</si>
  <si>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</si>
  <si>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</si>
  <si>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</si>
  <si>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</si>
  <si>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</si>
  <si>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</si>
  <si>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</si>
  <si>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</si>
  <si>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</si>
  <si>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</si>
  <si>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</si>
  <si>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</si>
  <si>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</si>
  <si>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</si>
  <si>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</si>
  <si>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</si>
  <si>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</si>
  <si>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</si>
  <si>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</si>
  <si>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</si>
  <si>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</si>
  <si>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</si>
  <si>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</si>
  <si>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</si>
  <si>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</si>
  <si>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率は、平成26年度から類似団体より下がっているが、累積欠損金が発生していないので、全体的に健全な経営状況にあるといえる。しかし、今後人口減少により給水収益等が減少していくと考えられるので、有収率の向上、民間委託等による経費の節減や加入促進により、経常収支率の維持に努めていきたい。
　流動比率は平成26年度以降低くなっているが、大規模更新工事を平成30年度まで予定していることから、低い状態が続くと考えられるが、企業債残高が計画的に減少しているので、平成32年度以降流動比率等は改善されると思われる。
　施設利用率は、簡易水道の統合による効果もあり、類似団体より高い状態となっている。</t>
    <rPh sb="69" eb="71">
      <t>コンゴ</t>
    </rPh>
    <rPh sb="71" eb="73">
      <t>ジンコウ</t>
    </rPh>
    <rPh sb="73" eb="75">
      <t>ゲンショウ</t>
    </rPh>
    <rPh sb="78" eb="80">
      <t>キュウスイ</t>
    </rPh>
    <rPh sb="80" eb="82">
      <t>シュウエキ</t>
    </rPh>
    <rPh sb="82" eb="83">
      <t>トウ</t>
    </rPh>
    <rPh sb="84" eb="86">
      <t>ゲンショウ</t>
    </rPh>
    <rPh sb="91" eb="92">
      <t>カンガ</t>
    </rPh>
    <rPh sb="99" eb="102">
      <t>ユウシュウリツ</t>
    </rPh>
    <rPh sb="103" eb="105">
      <t>コウジョウ</t>
    </rPh>
    <rPh sb="106" eb="108">
      <t>ミンカン</t>
    </rPh>
    <rPh sb="108" eb="110">
      <t>イタク</t>
    </rPh>
    <rPh sb="110" eb="111">
      <t>トウ</t>
    </rPh>
    <rPh sb="114" eb="116">
      <t>ケイヒ</t>
    </rPh>
    <rPh sb="117" eb="119">
      <t>セツゲン</t>
    </rPh>
    <rPh sb="120" eb="122">
      <t>カニュウ</t>
    </rPh>
    <rPh sb="122" eb="124">
      <t>ソクシン</t>
    </rPh>
    <rPh sb="128" eb="130">
      <t>ケイジョウ</t>
    </rPh>
    <rPh sb="130" eb="132">
      <t>シュウシ</t>
    </rPh>
    <rPh sb="132" eb="133">
      <t>リツ</t>
    </rPh>
    <rPh sb="134" eb="136">
      <t>イジ</t>
    </rPh>
    <rPh sb="137" eb="138">
      <t>ツト</t>
    </rPh>
    <rPh sb="149" eb="150">
      <t>ヒ</t>
    </rPh>
    <rPh sb="157" eb="158">
      <t>ド</t>
    </rPh>
    <rPh sb="211" eb="213">
      <t>キギョウ</t>
    </rPh>
    <rPh sb="213" eb="214">
      <t>サイ</t>
    </rPh>
    <rPh sb="214" eb="216">
      <t>ザンダカ</t>
    </rPh>
    <rPh sb="217" eb="220">
      <t>ケイカクテキ</t>
    </rPh>
    <rPh sb="221" eb="223">
      <t>ゲンショウ</t>
    </rPh>
    <rPh sb="230" eb="232">
      <t>ヘイセイ</t>
    </rPh>
    <rPh sb="234" eb="236">
      <t>ネンド</t>
    </rPh>
    <rPh sb="236" eb="238">
      <t>イコウ</t>
    </rPh>
    <rPh sb="238" eb="240">
      <t>リュウドウ</t>
    </rPh>
    <rPh sb="240" eb="241">
      <t>ヒ</t>
    </rPh>
    <rPh sb="242" eb="243">
      <t>トウ</t>
    </rPh>
    <rPh sb="244" eb="246">
      <t>カイゼン</t>
    </rPh>
    <rPh sb="250" eb="251">
      <t>オモ</t>
    </rPh>
    <rPh sb="257" eb="259">
      <t>シセツ</t>
    </rPh>
    <rPh sb="259" eb="262">
      <t>リヨウリツ</t>
    </rPh>
    <rPh sb="264" eb="266">
      <t>カンイ</t>
    </rPh>
    <rPh sb="266" eb="268">
      <t>スイドウ</t>
    </rPh>
    <rPh sb="269" eb="271">
      <t>トウゴウ</t>
    </rPh>
    <rPh sb="274" eb="276">
      <t>コウカ</t>
    </rPh>
    <rPh sb="280" eb="282">
      <t>ルイジ</t>
    </rPh>
    <rPh sb="282" eb="284">
      <t>ダンタイ</t>
    </rPh>
    <rPh sb="286" eb="287">
      <t>タカ</t>
    </rPh>
    <rPh sb="288" eb="290">
      <t>ジョウタイ</t>
    </rPh>
    <phoneticPr fontId="4"/>
  </si>
  <si>
    <t>　老朽化の状況については、類似団体と比較しても割合が高く、そして更新率は低くなっている。平成30年度にかけて熱塩浄水場の大規模更新工事を実施しながら、投資・財政計画に基づき老朽管の更新を行っていきたい。</t>
    <rPh sb="1" eb="4">
      <t>ロウキュウカ</t>
    </rPh>
    <rPh sb="5" eb="7">
      <t>ジョウキョウ</t>
    </rPh>
    <rPh sb="13" eb="15">
      <t>ルイジ</t>
    </rPh>
    <rPh sb="15" eb="17">
      <t>ダンタイ</t>
    </rPh>
    <rPh sb="18" eb="20">
      <t>ヒカク</t>
    </rPh>
    <rPh sb="23" eb="25">
      <t>ワリアイ</t>
    </rPh>
    <rPh sb="26" eb="27">
      <t>タカ</t>
    </rPh>
    <rPh sb="32" eb="34">
      <t>コウシン</t>
    </rPh>
    <rPh sb="34" eb="35">
      <t>リツ</t>
    </rPh>
    <rPh sb="36" eb="37">
      <t>ヒク</t>
    </rPh>
    <rPh sb="44" eb="46">
      <t>ヘイセイ</t>
    </rPh>
    <rPh sb="48" eb="50">
      <t>ネンド</t>
    </rPh>
    <rPh sb="54" eb="56">
      <t>アツシオ</t>
    </rPh>
    <rPh sb="56" eb="59">
      <t>ジョウスイジョウ</t>
    </rPh>
    <rPh sb="60" eb="63">
      <t>ダイキボ</t>
    </rPh>
    <rPh sb="63" eb="65">
      <t>コウシン</t>
    </rPh>
    <rPh sb="65" eb="67">
      <t>コウジ</t>
    </rPh>
    <rPh sb="68" eb="70">
      <t>ジッシ</t>
    </rPh>
    <rPh sb="75" eb="77">
      <t>トウシ</t>
    </rPh>
    <rPh sb="78" eb="80">
      <t>ザイセイ</t>
    </rPh>
    <rPh sb="80" eb="82">
      <t>ケイカク</t>
    </rPh>
    <rPh sb="83" eb="84">
      <t>モト</t>
    </rPh>
    <rPh sb="86" eb="88">
      <t>ロウキュウ</t>
    </rPh>
    <rPh sb="88" eb="89">
      <t>カン</t>
    </rPh>
    <rPh sb="90" eb="92">
      <t>コウシン</t>
    </rPh>
    <rPh sb="93" eb="94">
      <t>オコナ</t>
    </rPh>
    <phoneticPr fontId="4"/>
  </si>
  <si>
    <t>　経営指標を分析すると、簡易水道事業を統合したことによる影響が非常に大きい（経常収支、企業債残高）ことから、今後、投資・財政計画に基づき計画的に老朽管の更新を行い有収率を向上させ経費の節減に努めていきたい。</t>
    <rPh sb="1" eb="3">
      <t>ケイエイ</t>
    </rPh>
    <rPh sb="3" eb="5">
      <t>シヒョウ</t>
    </rPh>
    <rPh sb="6" eb="8">
      <t>ブンセキ</t>
    </rPh>
    <rPh sb="12" eb="14">
      <t>カンイ</t>
    </rPh>
    <rPh sb="14" eb="16">
      <t>スイドウ</t>
    </rPh>
    <rPh sb="16" eb="18">
      <t>ジギョウ</t>
    </rPh>
    <rPh sb="19" eb="21">
      <t>トウゴウ</t>
    </rPh>
    <rPh sb="28" eb="30">
      <t>エイキョウ</t>
    </rPh>
    <rPh sb="31" eb="33">
      <t>ヒジョウ</t>
    </rPh>
    <rPh sb="34" eb="35">
      <t>オオ</t>
    </rPh>
    <rPh sb="38" eb="40">
      <t>ケイジョウ</t>
    </rPh>
    <rPh sb="40" eb="42">
      <t>シュウシ</t>
    </rPh>
    <rPh sb="43" eb="45">
      <t>キギョウ</t>
    </rPh>
    <rPh sb="45" eb="46">
      <t>サイ</t>
    </rPh>
    <rPh sb="46" eb="48">
      <t>ザンダカ</t>
    </rPh>
    <rPh sb="54" eb="56">
      <t>コンゴ</t>
    </rPh>
    <rPh sb="57" eb="59">
      <t>トウシ</t>
    </rPh>
    <rPh sb="60" eb="62">
      <t>ザイセイ</t>
    </rPh>
    <rPh sb="62" eb="64">
      <t>ケイカク</t>
    </rPh>
    <rPh sb="65" eb="66">
      <t>モト</t>
    </rPh>
    <rPh sb="68" eb="71">
      <t>ケイカクテキ</t>
    </rPh>
    <rPh sb="72" eb="74">
      <t>ロウキュウ</t>
    </rPh>
    <rPh sb="74" eb="75">
      <t>カン</t>
    </rPh>
    <rPh sb="76" eb="78">
      <t>コウシン</t>
    </rPh>
    <rPh sb="79" eb="80">
      <t>オコナ</t>
    </rPh>
    <rPh sb="81" eb="84">
      <t>ユウシュウリツ</t>
    </rPh>
    <rPh sb="85" eb="87">
      <t>コウジョウ</t>
    </rPh>
    <rPh sb="89" eb="91">
      <t>ケイヒ</t>
    </rPh>
    <rPh sb="92" eb="94">
      <t>セツゲン</t>
    </rPh>
    <rPh sb="95" eb="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</si>
</sst>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1.1399999999999999</c:v>
                </c:pt>
                <c:pt idx="1">
                  <c:v>1.4</c:v>
                </c:pt>
                <c:pt idx="2">
                  <c:v>1.08</c:v>
                </c:pt>
                <c:pt idx="3">
                  <c:v>0.55000000000000004</c:v>
                </c:pt>
                <c:pt idx="4" formatCode="#,##0.00;&quot;△&quot;#,##0.00">
                  <c:v>0.45</c:v>
                </c:pt>
              </c:numCache>
            </c:numRef>
          </c:val>
          <c:extLst>
            <c:ext xmlns:c16="http://schemas.microsoft.com/office/drawing/2014/chart" uri="{C3380CC4-5D6E-409C-BE32-E72D297353CC}">
              <c16:uniqueId val="{00000000-7C13-4BAF-AF61-E06912FD32DC}"/>
            </c:ext>
          </c:extLst>
        </c:ser>
        <c:dLbls>
          <c:showLegendKey val="0"/>
          <c:showVal val="0"/>
          <c:showCatName val="0"/>
          <c:showSerName val="0"/>
          <c:showPercent val="0"/>
          <c:showBubbleSize val="0"/>
        </c:dLbls>
        <c:gapWidth val="150"/>
        <c:axId val="451179704"/>
        <c:axId val="45118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extLst>
            <c:ext xmlns:c16="http://schemas.microsoft.com/office/drawing/2014/chart" uri="{C3380CC4-5D6E-409C-BE32-E72D297353CC}">
              <c16:uniqueId val="{00000001-7C13-4BAF-AF61-E06912FD32DC}"/>
            </c:ext>
          </c:extLst>
        </c:ser>
        <c:dLbls>
          <c:showLegendKey val="0"/>
          <c:showVal val="0"/>
          <c:showCatName val="0"/>
          <c:showSerName val="0"/>
          <c:showPercent val="0"/>
          <c:showBubbleSize val="0"/>
        </c:dLbls>
        <c:marker val="1"/>
        <c:smooth val="0"/>
        <c:axId val="451179704"/>
        <c:axId val="451180488"/>
      </c:lineChart>
      <c:dateAx>
        <c:axId val="451179704"/>
        <c:scaling>
          <c:orientation val="minMax"/>
        </c:scaling>
        <c:delete val="1"/>
        <c:axPos val="b"/>
        <c:numFmt formatCode="ge" sourceLinked="1"/>
        <c:majorTickMark val="none"/>
        <c:minorTickMark val="none"/>
        <c:tickLblPos val="none"/>
        <c:crossAx val="451180488"/>
        <c:crosses val="autoZero"/>
        <c:auto val="1"/>
        <c:lblOffset val="100"/>
        <c:baseTimeUnit val="years"/>
      </c:dateAx>
      <c:valAx>
        <c:axId val="45118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17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71.709999999999994</c:v>
                </c:pt>
                <c:pt idx="1">
                  <c:v>70.81</c:v>
                </c:pt>
                <c:pt idx="2">
                  <c:v>71.59</c:v>
                </c:pt>
                <c:pt idx="3">
                  <c:v>77.95</c:v>
                </c:pt>
                <c:pt idx="4">
                  <c:v>75.27</c:v>
                </c:pt>
              </c:numCache>
            </c:numRef>
          </c:val>
          <c:extLst>
            <c:ext xmlns:c16="http://schemas.microsoft.com/office/drawing/2014/chart" uri="{C3380CC4-5D6E-409C-BE32-E72D297353CC}">
              <c16:uniqueId val="{00000000-9769-4CD7-B3FE-C76D2193D37A}"/>
            </c:ext>
          </c:extLst>
        </c:ser>
        <c:dLbls>
          <c:showLegendKey val="0"/>
          <c:showVal val="0"/>
          <c:showCatName val="0"/>
          <c:showSerName val="0"/>
          <c:showPercent val="0"/>
          <c:showBubbleSize val="0"/>
        </c:dLbls>
        <c:gapWidth val="150"/>
        <c:axId val="457351040"/>
        <c:axId val="45735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extLst>
            <c:ext xmlns:c16="http://schemas.microsoft.com/office/drawing/2014/chart" uri="{C3380CC4-5D6E-409C-BE32-E72D297353CC}">
              <c16:uniqueId val="{00000001-9769-4CD7-B3FE-C76D2193D37A}"/>
            </c:ext>
          </c:extLst>
        </c:ser>
        <c:dLbls>
          <c:showLegendKey val="0"/>
          <c:showVal val="0"/>
          <c:showCatName val="0"/>
          <c:showSerName val="0"/>
          <c:showPercent val="0"/>
          <c:showBubbleSize val="0"/>
        </c:dLbls>
        <c:marker val="1"/>
        <c:smooth val="0"/>
        <c:axId val="457351040"/>
        <c:axId val="457351432"/>
      </c:lineChart>
      <c:dateAx>
        <c:axId val="457351040"/>
        <c:scaling>
          <c:orientation val="minMax"/>
        </c:scaling>
        <c:delete val="1"/>
        <c:axPos val="b"/>
        <c:numFmt formatCode="ge" sourceLinked="1"/>
        <c:majorTickMark val="none"/>
        <c:minorTickMark val="none"/>
        <c:tickLblPos val="none"/>
        <c:crossAx val="457351432"/>
        <c:crosses val="autoZero"/>
        <c:auto val="1"/>
        <c:lblOffset val="100"/>
        <c:baseTimeUnit val="years"/>
      </c:dateAx>
      <c:valAx>
        <c:axId val="45735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80.23</c:v>
                </c:pt>
                <c:pt idx="1">
                  <c:v>81.03</c:v>
                </c:pt>
                <c:pt idx="2">
                  <c:v>79.52</c:v>
                </c:pt>
                <c:pt idx="3">
                  <c:v>77.72</c:v>
                </c:pt>
                <c:pt idx="4">
                  <c:v>79.319999999999993</c:v>
                </c:pt>
              </c:numCache>
            </c:numRef>
          </c:val>
          <c:extLst>
            <c:ext xmlns:c16="http://schemas.microsoft.com/office/drawing/2014/chart" uri="{C3380CC4-5D6E-409C-BE32-E72D297353CC}">
              <c16:uniqueId val="{00000000-B347-4B24-8133-5712C1E2BFBD}"/>
            </c:ext>
          </c:extLst>
        </c:ser>
        <c:dLbls>
          <c:showLegendKey val="0"/>
          <c:showVal val="0"/>
          <c:showCatName val="0"/>
          <c:showSerName val="0"/>
          <c:showPercent val="0"/>
          <c:showBubbleSize val="0"/>
        </c:dLbls>
        <c:gapWidth val="150"/>
        <c:axId val="457352608"/>
        <c:axId val="45735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extLst>
            <c:ext xmlns:c16="http://schemas.microsoft.com/office/drawing/2014/chart" uri="{C3380CC4-5D6E-409C-BE32-E72D297353CC}">
              <c16:uniqueId val="{00000001-B347-4B24-8133-5712C1E2BFBD}"/>
            </c:ext>
          </c:extLst>
        </c:ser>
        <c:dLbls>
          <c:showLegendKey val="0"/>
          <c:showVal val="0"/>
          <c:showCatName val="0"/>
          <c:showSerName val="0"/>
          <c:showPercent val="0"/>
          <c:showBubbleSize val="0"/>
        </c:dLbls>
        <c:marker val="1"/>
        <c:smooth val="0"/>
        <c:axId val="457352608"/>
        <c:axId val="457353000"/>
      </c:lineChart>
      <c:dateAx>
        <c:axId val="457352608"/>
        <c:scaling>
          <c:orientation val="minMax"/>
        </c:scaling>
        <c:delete val="1"/>
        <c:axPos val="b"/>
        <c:numFmt formatCode="ge" sourceLinked="1"/>
        <c:majorTickMark val="none"/>
        <c:minorTickMark val="none"/>
        <c:tickLblPos val="none"/>
        <c:crossAx val="457353000"/>
        <c:crosses val="autoZero"/>
        <c:auto val="1"/>
        <c:lblOffset val="100"/>
        <c:baseTimeUnit val="years"/>
      </c:dateAx>
      <c:valAx>
        <c:axId val="45735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116.5</c:v>
                </c:pt>
                <c:pt idx="1">
                  <c:v>112.83</c:v>
                </c:pt>
                <c:pt idx="2">
                  <c:v>125.73</c:v>
                </c:pt>
                <c:pt idx="3">
                  <c:v>108.81</c:v>
                </c:pt>
                <c:pt idx="4">
                  <c:v>106.42</c:v>
                </c:pt>
              </c:numCache>
            </c:numRef>
          </c:val>
          <c:extLst>
            <c:ext xmlns:c16="http://schemas.microsoft.com/office/drawing/2014/chart" uri="{C3380CC4-5D6E-409C-BE32-E72D297353CC}">
              <c16:uniqueId val="{00000000-F809-476D-9967-A6CD975D7942}"/>
            </c:ext>
          </c:extLst>
        </c:ser>
        <c:dLbls>
          <c:showLegendKey val="0"/>
          <c:showVal val="0"/>
          <c:showCatName val="0"/>
          <c:showSerName val="0"/>
          <c:showPercent val="0"/>
          <c:showBubbleSize val="0"/>
        </c:dLbls>
        <c:gapWidth val="150"/>
        <c:axId val="451181664"/>
        <c:axId val="45118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extLst>
            <c:ext xmlns:c16="http://schemas.microsoft.com/office/drawing/2014/chart" uri="{C3380CC4-5D6E-409C-BE32-E72D297353CC}">
              <c16:uniqueId val="{00000001-F809-476D-9967-A6CD975D7942}"/>
            </c:ext>
          </c:extLst>
        </c:ser>
        <c:dLbls>
          <c:showLegendKey val="0"/>
          <c:showVal val="0"/>
          <c:showCatName val="0"/>
          <c:showSerName val="0"/>
          <c:showPercent val="0"/>
          <c:showBubbleSize val="0"/>
        </c:dLbls>
        <c:marker val="1"/>
        <c:smooth val="0"/>
        <c:axId val="451181664"/>
        <c:axId val="451182056"/>
      </c:lineChart>
      <c:dateAx>
        <c:axId val="451181664"/>
        <c:scaling>
          <c:orientation val="minMax"/>
        </c:scaling>
        <c:delete val="1"/>
        <c:axPos val="b"/>
        <c:numFmt formatCode="ge" sourceLinked="1"/>
        <c:majorTickMark val="none"/>
        <c:minorTickMark val="none"/>
        <c:tickLblPos val="none"/>
        <c:crossAx val="451182056"/>
        <c:crosses val="autoZero"/>
        <c:auto val="1"/>
        <c:lblOffset val="100"/>
        <c:baseTimeUnit val="years"/>
      </c:dateAx>
      <c:valAx>
        <c:axId val="451182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1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37.51</c:v>
                </c:pt>
                <c:pt idx="1">
                  <c:v>38.17</c:v>
                </c:pt>
                <c:pt idx="2">
                  <c:v>38.770000000000003</c:v>
                </c:pt>
                <c:pt idx="3">
                  <c:v>42.14</c:v>
                </c:pt>
                <c:pt idx="4">
                  <c:v>43.64</c:v>
                </c:pt>
              </c:numCache>
            </c:numRef>
          </c:val>
          <c:extLst>
            <c:ext xmlns:c16="http://schemas.microsoft.com/office/drawing/2014/chart" uri="{C3380CC4-5D6E-409C-BE32-E72D297353CC}">
              <c16:uniqueId val="{00000000-8A20-4096-90A7-0466ECC3280E}"/>
            </c:ext>
          </c:extLst>
        </c:ser>
        <c:dLbls>
          <c:showLegendKey val="0"/>
          <c:showVal val="0"/>
          <c:showCatName val="0"/>
          <c:showSerName val="0"/>
          <c:showPercent val="0"/>
          <c:showBubbleSize val="0"/>
        </c:dLbls>
        <c:gapWidth val="150"/>
        <c:axId val="450663128"/>
        <c:axId val="4506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extLst>
            <c:ext xmlns:c16="http://schemas.microsoft.com/office/drawing/2014/chart" uri="{C3380CC4-5D6E-409C-BE32-E72D297353CC}">
              <c16:uniqueId val="{00000001-8A20-4096-90A7-0466ECC3280E}"/>
            </c:ext>
          </c:extLst>
        </c:ser>
        <c:dLbls>
          <c:showLegendKey val="0"/>
          <c:showVal val="0"/>
          <c:showCatName val="0"/>
          <c:showSerName val="0"/>
          <c:showPercent val="0"/>
          <c:showBubbleSize val="0"/>
        </c:dLbls>
        <c:marker val="1"/>
        <c:smooth val="0"/>
        <c:axId val="450663128"/>
        <c:axId val="450663520"/>
      </c:lineChart>
      <c:dateAx>
        <c:axId val="450663128"/>
        <c:scaling>
          <c:orientation val="minMax"/>
        </c:scaling>
        <c:delete val="1"/>
        <c:axPos val="b"/>
        <c:numFmt formatCode="ge" sourceLinked="1"/>
        <c:majorTickMark val="none"/>
        <c:minorTickMark val="none"/>
        <c:tickLblPos val="none"/>
        <c:crossAx val="450663520"/>
        <c:crosses val="autoZero"/>
        <c:auto val="1"/>
        <c:lblOffset val="100"/>
        <c:baseTimeUnit val="years"/>
      </c:dateAx>
      <c:valAx>
        <c:axId val="4506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6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4.67</c:v>
                </c:pt>
                <c:pt idx="1">
                  <c:v>17.57</c:v>
                </c:pt>
                <c:pt idx="2">
                  <c:v>18.100000000000001</c:v>
                </c:pt>
                <c:pt idx="3">
                  <c:v>13.26</c:v>
                </c:pt>
                <c:pt idx="4" formatCode="#,##0.00;&quot;△&quot;#,##0.00">
                  <c:v>13.75</c:v>
                </c:pt>
              </c:numCache>
            </c:numRef>
          </c:val>
          <c:extLst>
            <c:ext xmlns:c16="http://schemas.microsoft.com/office/drawing/2014/chart" uri="{C3380CC4-5D6E-409C-BE32-E72D297353CC}">
              <c16:uniqueId val="{00000000-848A-4AE9-9813-0C431A99B01C}"/>
            </c:ext>
          </c:extLst>
        </c:ser>
        <c:dLbls>
          <c:showLegendKey val="0"/>
          <c:showVal val="0"/>
          <c:showCatName val="0"/>
          <c:showSerName val="0"/>
          <c:showPercent val="0"/>
          <c:showBubbleSize val="0"/>
        </c:dLbls>
        <c:gapWidth val="150"/>
        <c:axId val="450664696"/>
        <c:axId val="450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extLst>
            <c:ext xmlns:c16="http://schemas.microsoft.com/office/drawing/2014/chart" uri="{C3380CC4-5D6E-409C-BE32-E72D297353CC}">
              <c16:uniqueId val="{00000001-848A-4AE9-9813-0C431A99B01C}"/>
            </c:ext>
          </c:extLst>
        </c:ser>
        <c:dLbls>
          <c:showLegendKey val="0"/>
          <c:showVal val="0"/>
          <c:showCatName val="0"/>
          <c:showSerName val="0"/>
          <c:showPercent val="0"/>
          <c:showBubbleSize val="0"/>
        </c:dLbls>
        <c:marker val="1"/>
        <c:smooth val="0"/>
        <c:axId val="450664696"/>
        <c:axId val="450665088"/>
      </c:lineChart>
      <c:dateAx>
        <c:axId val="450664696"/>
        <c:scaling>
          <c:orientation val="minMax"/>
        </c:scaling>
        <c:delete val="1"/>
        <c:axPos val="b"/>
        <c:numFmt formatCode="ge" sourceLinked="1"/>
        <c:majorTickMark val="none"/>
        <c:minorTickMark val="none"/>
        <c:tickLblPos val="none"/>
        <c:crossAx val="450665088"/>
        <c:crosses val="autoZero"/>
        <c:auto val="1"/>
        <c:lblOffset val="100"/>
        <c:baseTimeUnit val="years"/>
      </c:dateAx>
      <c:valAx>
        <c:axId val="4506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6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8E-4562-9B60-70B4FEED6B19}"/>
            </c:ext>
          </c:extLst>
        </c:ser>
        <c:dLbls>
          <c:showLegendKey val="0"/>
          <c:showVal val="0"/>
          <c:showCatName val="0"/>
          <c:showSerName val="0"/>
          <c:showPercent val="0"/>
          <c:showBubbleSize val="0"/>
        </c:dLbls>
        <c:gapWidth val="150"/>
        <c:axId val="450666264"/>
        <c:axId val="4506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extLst>
            <c:ext xmlns:c16="http://schemas.microsoft.com/office/drawing/2014/chart" uri="{C3380CC4-5D6E-409C-BE32-E72D297353CC}">
              <c16:uniqueId val="{00000001-E18E-4562-9B60-70B4FEED6B19}"/>
            </c:ext>
          </c:extLst>
        </c:ser>
        <c:dLbls>
          <c:showLegendKey val="0"/>
          <c:showVal val="0"/>
          <c:showCatName val="0"/>
          <c:showSerName val="0"/>
          <c:showPercent val="0"/>
          <c:showBubbleSize val="0"/>
        </c:dLbls>
        <c:marker val="1"/>
        <c:smooth val="0"/>
        <c:axId val="450666264"/>
        <c:axId val="450666656"/>
      </c:lineChart>
      <c:dateAx>
        <c:axId val="450666264"/>
        <c:scaling>
          <c:orientation val="minMax"/>
        </c:scaling>
        <c:delete val="1"/>
        <c:axPos val="b"/>
        <c:numFmt formatCode="ge" sourceLinked="1"/>
        <c:majorTickMark val="none"/>
        <c:minorTickMark val="none"/>
        <c:tickLblPos val="none"/>
        <c:crossAx val="450666656"/>
        <c:crosses val="autoZero"/>
        <c:auto val="1"/>
        <c:lblOffset val="100"/>
        <c:baseTimeUnit val="years"/>
      </c:dateAx>
      <c:valAx>
        <c:axId val="45066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66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3567.84</c:v>
                </c:pt>
                <c:pt idx="1">
                  <c:v>3017.28</c:v>
                </c:pt>
                <c:pt idx="2">
                  <c:v>2565.02</c:v>
                </c:pt>
                <c:pt idx="3">
                  <c:v>922.96</c:v>
                </c:pt>
                <c:pt idx="4">
                  <c:v>128.53</c:v>
                </c:pt>
              </c:numCache>
            </c:numRef>
          </c:val>
          <c:extLst>
            <c:ext xmlns:c16="http://schemas.microsoft.com/office/drawing/2014/chart" uri="{C3380CC4-5D6E-409C-BE32-E72D297353CC}">
              <c16:uniqueId val="{00000000-B577-4BA4-B9EF-91F96912A06B}"/>
            </c:ext>
          </c:extLst>
        </c:ser>
        <c:dLbls>
          <c:showLegendKey val="0"/>
          <c:showVal val="0"/>
          <c:showCatName val="0"/>
          <c:showSerName val="0"/>
          <c:showPercent val="0"/>
          <c:showBubbleSize val="0"/>
        </c:dLbls>
        <c:gapWidth val="150"/>
        <c:axId val="450667832"/>
        <c:axId val="45066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extLst>
            <c:ext xmlns:c16="http://schemas.microsoft.com/office/drawing/2014/chart" uri="{C3380CC4-5D6E-409C-BE32-E72D297353CC}">
              <c16:uniqueId val="{00000001-B577-4BA4-B9EF-91F96912A06B}"/>
            </c:ext>
          </c:extLst>
        </c:ser>
        <c:dLbls>
          <c:showLegendKey val="0"/>
          <c:showVal val="0"/>
          <c:showCatName val="0"/>
          <c:showSerName val="0"/>
          <c:showPercent val="0"/>
          <c:showBubbleSize val="0"/>
        </c:dLbls>
        <c:marker val="1"/>
        <c:smooth val="0"/>
        <c:axId val="450667832"/>
        <c:axId val="450668224"/>
      </c:lineChart>
      <c:dateAx>
        <c:axId val="450667832"/>
        <c:scaling>
          <c:orientation val="minMax"/>
        </c:scaling>
        <c:delete val="1"/>
        <c:axPos val="b"/>
        <c:numFmt formatCode="ge" sourceLinked="1"/>
        <c:majorTickMark val="none"/>
        <c:minorTickMark val="none"/>
        <c:tickLblPos val="none"/>
        <c:crossAx val="450668224"/>
        <c:crosses val="autoZero"/>
        <c:auto val="1"/>
        <c:lblOffset val="100"/>
        <c:baseTimeUnit val="years"/>
      </c:dateAx>
      <c:valAx>
        <c:axId val="450668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66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314.47000000000003</c:v>
                </c:pt>
                <c:pt idx="1">
                  <c:v>277.95</c:v>
                </c:pt>
                <c:pt idx="2">
                  <c:v>244.47</c:v>
                </c:pt>
                <c:pt idx="3">
                  <c:v>345.58</c:v>
                </c:pt>
                <c:pt idx="4">
                  <c:v>312.56</c:v>
                </c:pt>
              </c:numCache>
            </c:numRef>
          </c:val>
          <c:extLst>
            <c:ext xmlns:c16="http://schemas.microsoft.com/office/drawing/2014/chart" uri="{C3380CC4-5D6E-409C-BE32-E72D297353CC}">
              <c16:uniqueId val="{00000000-6ADE-4F5D-8583-3772D6B0A6D7}"/>
            </c:ext>
          </c:extLst>
        </c:ser>
        <c:dLbls>
          <c:showLegendKey val="0"/>
          <c:showVal val="0"/>
          <c:showCatName val="0"/>
          <c:showSerName val="0"/>
          <c:showPercent val="0"/>
          <c:showBubbleSize val="0"/>
        </c:dLbls>
        <c:gapWidth val="150"/>
        <c:axId val="450669400"/>
        <c:axId val="4506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extLst>
            <c:ext xmlns:c16="http://schemas.microsoft.com/office/drawing/2014/chart" uri="{C3380CC4-5D6E-409C-BE32-E72D297353CC}">
              <c16:uniqueId val="{00000001-6ADE-4F5D-8583-3772D6B0A6D7}"/>
            </c:ext>
          </c:extLst>
        </c:ser>
        <c:dLbls>
          <c:showLegendKey val="0"/>
          <c:showVal val="0"/>
          <c:showCatName val="0"/>
          <c:showSerName val="0"/>
          <c:showPercent val="0"/>
          <c:showBubbleSize val="0"/>
        </c:dLbls>
        <c:marker val="1"/>
        <c:smooth val="0"/>
        <c:axId val="450669400"/>
        <c:axId val="450669792"/>
      </c:lineChart>
      <c:dateAx>
        <c:axId val="450669400"/>
        <c:scaling>
          <c:orientation val="minMax"/>
        </c:scaling>
        <c:delete val="1"/>
        <c:axPos val="b"/>
        <c:numFmt formatCode="ge" sourceLinked="1"/>
        <c:majorTickMark val="none"/>
        <c:minorTickMark val="none"/>
        <c:tickLblPos val="none"/>
        <c:crossAx val="450669792"/>
        <c:crosses val="autoZero"/>
        <c:auto val="1"/>
        <c:lblOffset val="100"/>
        <c:baseTimeUnit val="years"/>
      </c:dateAx>
      <c:valAx>
        <c:axId val="45066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66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111.48</c:v>
                </c:pt>
                <c:pt idx="1">
                  <c:v>106.23</c:v>
                </c:pt>
                <c:pt idx="2">
                  <c:v>120.81</c:v>
                </c:pt>
                <c:pt idx="3">
                  <c:v>103.93</c:v>
                </c:pt>
                <c:pt idx="4">
                  <c:v>100.37</c:v>
                </c:pt>
              </c:numCache>
            </c:numRef>
          </c:val>
          <c:extLst>
            <c:ext xmlns:c16="http://schemas.microsoft.com/office/drawing/2014/chart" uri="{C3380CC4-5D6E-409C-BE32-E72D297353CC}">
              <c16:uniqueId val="{00000000-317D-4959-B752-A53330633B47}"/>
            </c:ext>
          </c:extLst>
        </c:ser>
        <c:dLbls>
          <c:showLegendKey val="0"/>
          <c:showVal val="0"/>
          <c:showCatName val="0"/>
          <c:showSerName val="0"/>
          <c:showPercent val="0"/>
          <c:showBubbleSize val="0"/>
        </c:dLbls>
        <c:gapWidth val="150"/>
        <c:axId val="457347904"/>
        <c:axId val="45734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extLst>
            <c:ext xmlns:c16="http://schemas.microsoft.com/office/drawing/2014/chart" uri="{C3380CC4-5D6E-409C-BE32-E72D297353CC}">
              <c16:uniqueId val="{00000001-317D-4959-B752-A53330633B47}"/>
            </c:ext>
          </c:extLst>
        </c:ser>
        <c:dLbls>
          <c:showLegendKey val="0"/>
          <c:showVal val="0"/>
          <c:showCatName val="0"/>
          <c:showSerName val="0"/>
          <c:showPercent val="0"/>
          <c:showBubbleSize val="0"/>
        </c:dLbls>
        <c:marker val="1"/>
        <c:smooth val="0"/>
        <c:axId val="457347904"/>
        <c:axId val="457348296"/>
      </c:lineChart>
      <c:dateAx>
        <c:axId val="457347904"/>
        <c:scaling>
          <c:orientation val="minMax"/>
        </c:scaling>
        <c:delete val="1"/>
        <c:axPos val="b"/>
        <c:numFmt formatCode="ge" sourceLinked="1"/>
        <c:majorTickMark val="none"/>
        <c:minorTickMark val="none"/>
        <c:tickLblPos val="none"/>
        <c:crossAx val="457348296"/>
        <c:crosses val="autoZero"/>
        <c:auto val="1"/>
        <c:lblOffset val="100"/>
        <c:baseTimeUnit val="years"/>
      </c:dateAx>
      <c:valAx>
        <c:axId val="45734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197.26</c:v>
                </c:pt>
                <c:pt idx="1">
                  <c:v>208.64</c:v>
                </c:pt>
                <c:pt idx="2">
                  <c:v>183.54</c:v>
                </c:pt>
                <c:pt idx="3">
                  <c:v>214.36</c:v>
                </c:pt>
                <c:pt idx="4">
                  <c:v>220.46</c:v>
                </c:pt>
              </c:numCache>
            </c:numRef>
          </c:val>
          <c:extLst>
            <c:ext xmlns:c16="http://schemas.microsoft.com/office/drawing/2014/chart" uri="{C3380CC4-5D6E-409C-BE32-E72D297353CC}">
              <c16:uniqueId val="{00000000-A569-462D-B4BF-DBF24F40A0FB}"/>
            </c:ext>
          </c:extLst>
        </c:ser>
        <c:dLbls>
          <c:showLegendKey val="0"/>
          <c:showVal val="0"/>
          <c:showCatName val="0"/>
          <c:showSerName val="0"/>
          <c:showPercent val="0"/>
          <c:showBubbleSize val="0"/>
        </c:dLbls>
        <c:gapWidth val="150"/>
        <c:axId val="457349472"/>
        <c:axId val="45734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extLst>
            <c:ext xmlns:c16="http://schemas.microsoft.com/office/drawing/2014/chart" uri="{C3380CC4-5D6E-409C-BE32-E72D297353CC}">
              <c16:uniqueId val="{00000001-A569-462D-B4BF-DBF24F40A0FB}"/>
            </c:ext>
          </c:extLst>
        </c:ser>
        <c:dLbls>
          <c:showLegendKey val="0"/>
          <c:showVal val="0"/>
          <c:showCatName val="0"/>
          <c:showSerName val="0"/>
          <c:showPercent val="0"/>
          <c:showBubbleSize val="0"/>
        </c:dLbls>
        <c:marker val="1"/>
        <c:smooth val="0"/>
        <c:axId val="457349472"/>
        <c:axId val="457349864"/>
      </c:lineChart>
      <c:dateAx>
        <c:axId val="457349472"/>
        <c:scaling>
          <c:orientation val="minMax"/>
        </c:scaling>
        <c:delete val="1"/>
        <c:axPos val="b"/>
        <c:numFmt formatCode="ge" sourceLinked="1"/>
        <c:majorTickMark val="none"/>
        <c:minorTickMark val="none"/>
        <c:tickLblPos val="none"/>
        <c:crossAx val="457349864"/>
        <c:crosses val="autoZero"/>
        <c:auto val="1"/>
        <c:lblOffset val="100"/>
        <c:baseTimeUnit val="years"/>
      </c:dateAx>
      <c:valAx>
        <c:axId val="45734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59" zoomScaleNormal="100" workbookViewId="0">
      <selection activeCell="CK76" sqref="CK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喜多方市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50141</v>
      </c>
      <c r="AJ8" s="56"/>
      <c r="AK8" s="56"/>
      <c r="AL8" s="56"/>
      <c r="AM8" s="56"/>
      <c r="AN8" s="56"/>
      <c r="AO8" s="56"/>
      <c r="AP8" s="57"/>
      <c r="AQ8" s="47">
        <f>データ!R6</f>
        <v>554.63</v>
      </c>
      <c r="AR8" s="47"/>
      <c r="AS8" s="47"/>
      <c r="AT8" s="47"/>
      <c r="AU8" s="47"/>
      <c r="AV8" s="47"/>
      <c r="AW8" s="47"/>
      <c r="AX8" s="47"/>
      <c r="AY8" s="47">
        <f>データ!S6</f>
        <v>90.4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79.56</v>
      </c>
      <c r="K10" s="47"/>
      <c r="L10" s="47"/>
      <c r="M10" s="47"/>
      <c r="N10" s="47"/>
      <c r="O10" s="47"/>
      <c r="P10" s="47"/>
      <c r="Q10" s="47"/>
      <c r="R10" s="47">
        <f>データ!O6</f>
        <v>86.51</v>
      </c>
      <c r="S10" s="47"/>
      <c r="T10" s="47"/>
      <c r="U10" s="47"/>
      <c r="V10" s="47"/>
      <c r="W10" s="47"/>
      <c r="X10" s="47"/>
      <c r="Y10" s="47"/>
      <c r="Z10" s="78">
        <f>データ!P6</f>
        <v>4190</v>
      </c>
      <c r="AA10" s="78"/>
      <c r="AB10" s="78"/>
      <c r="AC10" s="78"/>
      <c r="AD10" s="78"/>
      <c r="AE10" s="78"/>
      <c r="AF10" s="78"/>
      <c r="AG10" s="78"/>
      <c r="AH10" s="2"/>
      <c r="AI10" s="78">
        <f>データ!T6</f>
        <v>43677</v>
      </c>
      <c r="AJ10" s="78"/>
      <c r="AK10" s="78"/>
      <c r="AL10" s="78"/>
      <c r="AM10" s="78"/>
      <c r="AN10" s="78"/>
      <c r="AO10" s="78"/>
      <c r="AP10" s="78"/>
      <c r="AQ10" s="47">
        <f>データ!U6</f>
        <v>119.92</v>
      </c>
      <c r="AR10" s="47"/>
      <c r="AS10" s="47"/>
      <c r="AT10" s="47"/>
      <c r="AU10" s="47"/>
      <c r="AV10" s="47"/>
      <c r="AW10" s="47"/>
      <c r="AX10" s="47"/>
      <c r="AY10" s="47">
        <f>データ!V6</f>
        <v>364.22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72087</v>
      </c>
      <c r="D6" s="31">
        <f t="shared" si="3"/>
        <v>46</v>
      </c>
      <c r="E6" s="31">
        <f t="shared" si="3"/>
        <v>1</v>
      </c>
      <c r="F6" s="31">
        <f t="shared" si="3"/>
        <v>0</v>
      </c>
      <c r="G6" s="31">
        <f t="shared" si="3"/>
        <v>1</v>
      </c>
      <c r="H6" s="31" t="str">
        <f t="shared" si="3"/>
        <v>福島県　喜多方市</v>
      </c>
      <c r="I6" s="31" t="str">
        <f t="shared" si="3"/>
        <v>法適用</v>
      </c>
      <c r="J6" s="31" t="str">
        <f t="shared" si="3"/>
        <v>水道事業</v>
      </c>
      <c r="K6" s="31" t="str">
        <f t="shared" si="3"/>
        <v>末端給水事業</v>
      </c>
      <c r="L6" s="31" t="str">
        <f t="shared" si="3"/>
        <v>A5</v>
      </c>
      <c r="M6" s="32" t="str">
        <f t="shared" si="3"/>
        <v>-</v>
      </c>
      <c r="N6" s="32">
        <f t="shared" si="3"/>
        <v>79.56</v>
      </c>
      <c r="O6" s="32">
        <f t="shared" si="3"/>
        <v>86.51</v>
      </c>
      <c r="P6" s="32">
        <f t="shared" si="3"/>
        <v>4190</v>
      </c>
      <c r="Q6" s="32">
        <f t="shared" si="3"/>
        <v>50141</v>
      </c>
      <c r="R6" s="32">
        <f t="shared" si="3"/>
        <v>554.63</v>
      </c>
      <c r="S6" s="32">
        <f t="shared" si="3"/>
        <v>90.4</v>
      </c>
      <c r="T6" s="32">
        <f t="shared" si="3"/>
        <v>43677</v>
      </c>
      <c r="U6" s="32">
        <f t="shared" si="3"/>
        <v>119.92</v>
      </c>
      <c r="V6" s="32">
        <f t="shared" si="3"/>
        <v>364.22</v>
      </c>
      <c r="W6" s="33">
        <f>IF(W7="",NA(),W7)</f>
        <v>116.5</v>
      </c>
      <c r="X6" s="33">
        <f t="shared" ref="X6:AF6" si="4">IF(X7="",NA(),X7)</f>
        <v>112.83</v>
      </c>
      <c r="Y6" s="33">
        <f t="shared" si="4"/>
        <v>125.73</v>
      </c>
      <c r="Z6" s="33">
        <f t="shared" si="4"/>
        <v>108.81</v>
      </c>
      <c r="AA6" s="33">
        <f t="shared" si="4"/>
        <v>106.42</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3567.84</v>
      </c>
      <c r="AT6" s="33">
        <f t="shared" ref="AT6:BB6" si="6">IF(AT7="",NA(),AT7)</f>
        <v>3017.28</v>
      </c>
      <c r="AU6" s="33">
        <f t="shared" si="6"/>
        <v>2565.02</v>
      </c>
      <c r="AV6" s="33">
        <f t="shared" si="6"/>
        <v>922.96</v>
      </c>
      <c r="AW6" s="33">
        <f t="shared" si="6"/>
        <v>128.53</v>
      </c>
      <c r="AX6" s="33">
        <f t="shared" si="6"/>
        <v>832.37</v>
      </c>
      <c r="AY6" s="33">
        <f t="shared" si="6"/>
        <v>852.01</v>
      </c>
      <c r="AZ6" s="33">
        <f t="shared" si="6"/>
        <v>909.68</v>
      </c>
      <c r="BA6" s="33">
        <f t="shared" si="6"/>
        <v>382.09</v>
      </c>
      <c r="BB6" s="33">
        <f t="shared" si="6"/>
        <v>371.31</v>
      </c>
      <c r="BC6" s="32" t="str">
        <f>IF(BC7="","",IF(BC7="-","【-】","【"&amp;SUBSTITUTE(TEXT(BC7,"#,##0.00"),"-","△")&amp;"】"))</f>
        <v>【262.74】</v>
      </c>
      <c r="BD6" s="33">
        <f>IF(BD7="",NA(),BD7)</f>
        <v>314.47000000000003</v>
      </c>
      <c r="BE6" s="33">
        <f t="shared" ref="BE6:BM6" si="7">IF(BE7="",NA(),BE7)</f>
        <v>277.95</v>
      </c>
      <c r="BF6" s="33">
        <f t="shared" si="7"/>
        <v>244.47</v>
      </c>
      <c r="BG6" s="33">
        <f t="shared" si="7"/>
        <v>345.58</v>
      </c>
      <c r="BH6" s="33">
        <f t="shared" si="7"/>
        <v>312.56</v>
      </c>
      <c r="BI6" s="33">
        <f t="shared" si="7"/>
        <v>403.15</v>
      </c>
      <c r="BJ6" s="33">
        <f t="shared" si="7"/>
        <v>391.4</v>
      </c>
      <c r="BK6" s="33">
        <f t="shared" si="7"/>
        <v>382.65</v>
      </c>
      <c r="BL6" s="33">
        <f t="shared" si="7"/>
        <v>385.06</v>
      </c>
      <c r="BM6" s="33">
        <f t="shared" si="7"/>
        <v>373.09</v>
      </c>
      <c r="BN6" s="32" t="str">
        <f>IF(BN7="","",IF(BN7="-","【-】","【"&amp;SUBSTITUTE(TEXT(BN7,"#,##0.00"),"-","△")&amp;"】"))</f>
        <v>【276.38】</v>
      </c>
      <c r="BO6" s="33">
        <f>IF(BO7="",NA(),BO7)</f>
        <v>111.48</v>
      </c>
      <c r="BP6" s="33">
        <f t="shared" ref="BP6:BX6" si="8">IF(BP7="",NA(),BP7)</f>
        <v>106.23</v>
      </c>
      <c r="BQ6" s="33">
        <f t="shared" si="8"/>
        <v>120.81</v>
      </c>
      <c r="BR6" s="33">
        <f t="shared" si="8"/>
        <v>103.93</v>
      </c>
      <c r="BS6" s="33">
        <f t="shared" si="8"/>
        <v>100.37</v>
      </c>
      <c r="BT6" s="33">
        <f t="shared" si="8"/>
        <v>94.86</v>
      </c>
      <c r="BU6" s="33">
        <f t="shared" si="8"/>
        <v>95.91</v>
      </c>
      <c r="BV6" s="33">
        <f t="shared" si="8"/>
        <v>96.1</v>
      </c>
      <c r="BW6" s="33">
        <f t="shared" si="8"/>
        <v>99.07</v>
      </c>
      <c r="BX6" s="33">
        <f t="shared" si="8"/>
        <v>99.99</v>
      </c>
      <c r="BY6" s="32" t="str">
        <f>IF(BY7="","",IF(BY7="-","【-】","【"&amp;SUBSTITUTE(TEXT(BY7,"#,##0.00"),"-","△")&amp;"】"))</f>
        <v>【104.99】</v>
      </c>
      <c r="BZ6" s="33">
        <f>IF(BZ7="",NA(),BZ7)</f>
        <v>197.26</v>
      </c>
      <c r="CA6" s="33">
        <f t="shared" ref="CA6:CI6" si="9">IF(CA7="",NA(),CA7)</f>
        <v>208.64</v>
      </c>
      <c r="CB6" s="33">
        <f t="shared" si="9"/>
        <v>183.54</v>
      </c>
      <c r="CC6" s="33">
        <f t="shared" si="9"/>
        <v>214.36</v>
      </c>
      <c r="CD6" s="33">
        <f t="shared" si="9"/>
        <v>220.46</v>
      </c>
      <c r="CE6" s="33">
        <f t="shared" si="9"/>
        <v>179.14</v>
      </c>
      <c r="CF6" s="33">
        <f t="shared" si="9"/>
        <v>179.29</v>
      </c>
      <c r="CG6" s="33">
        <f t="shared" si="9"/>
        <v>178.39</v>
      </c>
      <c r="CH6" s="33">
        <f t="shared" si="9"/>
        <v>173.03</v>
      </c>
      <c r="CI6" s="33">
        <f t="shared" si="9"/>
        <v>171.15</v>
      </c>
      <c r="CJ6" s="32" t="str">
        <f>IF(CJ7="","",IF(CJ7="-","【-】","【"&amp;SUBSTITUTE(TEXT(CJ7,"#,##0.00"),"-","△")&amp;"】"))</f>
        <v>【163.72】</v>
      </c>
      <c r="CK6" s="33">
        <f>IF(CK7="",NA(),CK7)</f>
        <v>71.709999999999994</v>
      </c>
      <c r="CL6" s="33">
        <f t="shared" ref="CL6:CT6" si="10">IF(CL7="",NA(),CL7)</f>
        <v>70.81</v>
      </c>
      <c r="CM6" s="33">
        <f t="shared" si="10"/>
        <v>71.59</v>
      </c>
      <c r="CN6" s="33">
        <f t="shared" si="10"/>
        <v>77.95</v>
      </c>
      <c r="CO6" s="33">
        <f t="shared" si="10"/>
        <v>75.27</v>
      </c>
      <c r="CP6" s="33">
        <f t="shared" si="10"/>
        <v>58.76</v>
      </c>
      <c r="CQ6" s="33">
        <f t="shared" si="10"/>
        <v>59.09</v>
      </c>
      <c r="CR6" s="33">
        <f t="shared" si="10"/>
        <v>59.23</v>
      </c>
      <c r="CS6" s="33">
        <f t="shared" si="10"/>
        <v>58.58</v>
      </c>
      <c r="CT6" s="33">
        <f t="shared" si="10"/>
        <v>58.53</v>
      </c>
      <c r="CU6" s="32" t="str">
        <f>IF(CU7="","",IF(CU7="-","【-】","【"&amp;SUBSTITUTE(TEXT(CU7,"#,##0.00"),"-","△")&amp;"】"))</f>
        <v>【59.76】</v>
      </c>
      <c r="CV6" s="33">
        <f>IF(CV7="",NA(),CV7)</f>
        <v>80.23</v>
      </c>
      <c r="CW6" s="33">
        <f t="shared" ref="CW6:DE6" si="11">IF(CW7="",NA(),CW7)</f>
        <v>81.03</v>
      </c>
      <c r="CX6" s="33">
        <f t="shared" si="11"/>
        <v>79.52</v>
      </c>
      <c r="CY6" s="33">
        <f t="shared" si="11"/>
        <v>77.72</v>
      </c>
      <c r="CZ6" s="33">
        <f t="shared" si="11"/>
        <v>79.319999999999993</v>
      </c>
      <c r="DA6" s="33">
        <f t="shared" si="11"/>
        <v>84.87</v>
      </c>
      <c r="DB6" s="33">
        <f t="shared" si="11"/>
        <v>85.4</v>
      </c>
      <c r="DC6" s="33">
        <f t="shared" si="11"/>
        <v>85.53</v>
      </c>
      <c r="DD6" s="33">
        <f t="shared" si="11"/>
        <v>85.23</v>
      </c>
      <c r="DE6" s="33">
        <f t="shared" si="11"/>
        <v>85.26</v>
      </c>
      <c r="DF6" s="32" t="str">
        <f>IF(DF7="","",IF(DF7="-","【-】","【"&amp;SUBSTITUTE(TEXT(DF7,"#,##0.00"),"-","△")&amp;"】"))</f>
        <v>【89.95】</v>
      </c>
      <c r="DG6" s="33">
        <f>IF(DG7="",NA(),DG7)</f>
        <v>37.51</v>
      </c>
      <c r="DH6" s="33">
        <f t="shared" ref="DH6:DP6" si="12">IF(DH7="",NA(),DH7)</f>
        <v>38.17</v>
      </c>
      <c r="DI6" s="33">
        <f t="shared" si="12"/>
        <v>38.770000000000003</v>
      </c>
      <c r="DJ6" s="33">
        <f t="shared" si="12"/>
        <v>42.14</v>
      </c>
      <c r="DK6" s="33">
        <f t="shared" si="12"/>
        <v>43.64</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4.67</v>
      </c>
      <c r="DS6" s="33">
        <f t="shared" ref="DS6:EA6" si="13">IF(DS7="",NA(),DS7)</f>
        <v>17.57</v>
      </c>
      <c r="DT6" s="33">
        <f t="shared" si="13"/>
        <v>18.100000000000001</v>
      </c>
      <c r="DU6" s="33">
        <f t="shared" si="13"/>
        <v>13.26</v>
      </c>
      <c r="DV6" s="32">
        <f t="shared" si="13"/>
        <v>13.75</v>
      </c>
      <c r="DW6" s="33">
        <f t="shared" si="13"/>
        <v>6.47</v>
      </c>
      <c r="DX6" s="33">
        <f t="shared" si="13"/>
        <v>7.8</v>
      </c>
      <c r="DY6" s="33">
        <f t="shared" si="13"/>
        <v>8.39</v>
      </c>
      <c r="DZ6" s="33">
        <f t="shared" si="13"/>
        <v>10.09</v>
      </c>
      <c r="EA6" s="33">
        <f t="shared" si="13"/>
        <v>10.54</v>
      </c>
      <c r="EB6" s="32" t="str">
        <f>IF(EB7="","",IF(EB7="-","【-】","【"&amp;SUBSTITUTE(TEXT(EB7,"#,##0.00"),"-","△")&amp;"】"))</f>
        <v>【13.18】</v>
      </c>
      <c r="EC6" s="33">
        <f>IF(EC7="",NA(),EC7)</f>
        <v>1.1399999999999999</v>
      </c>
      <c r="ED6" s="33">
        <f t="shared" ref="ED6:EL6" si="14">IF(ED7="",NA(),ED7)</f>
        <v>1.4</v>
      </c>
      <c r="EE6" s="33">
        <f t="shared" si="14"/>
        <v>1.08</v>
      </c>
      <c r="EF6" s="33">
        <f t="shared" si="14"/>
        <v>0.55000000000000004</v>
      </c>
      <c r="EG6" s="32">
        <f t="shared" si="14"/>
        <v>0.45</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x14ac:dyDescent="0.15">
      <c r="A7" s="26"/>
      <c r="B7" s="35">
        <v>2015</v>
      </c>
      <c r="C7" s="35">
        <v>72087</v>
      </c>
      <c r="D7" s="35">
        <v>46</v>
      </c>
      <c r="E7" s="35">
        <v>1</v>
      </c>
      <c r="F7" s="35">
        <v>0</v>
      </c>
      <c r="G7" s="35">
        <v>1</v>
      </c>
      <c r="H7" s="35" t="s">
        <v>93</v>
      </c>
      <c r="I7" s="35" t="s">
        <v>94</v>
      </c>
      <c r="J7" s="35" t="s">
        <v>95</v>
      </c>
      <c r="K7" s="35" t="s">
        <v>96</v>
      </c>
      <c r="L7" s="35" t="s">
        <v>97</v>
      </c>
      <c r="M7" s="36" t="s">
        <v>98</v>
      </c>
      <c r="N7" s="36">
        <v>79.56</v>
      </c>
      <c r="O7" s="36">
        <v>86.51</v>
      </c>
      <c r="P7" s="36">
        <v>4190</v>
      </c>
      <c r="Q7" s="36">
        <v>50141</v>
      </c>
      <c r="R7" s="36">
        <v>554.63</v>
      </c>
      <c r="S7" s="36">
        <v>90.4</v>
      </c>
      <c r="T7" s="36">
        <v>43677</v>
      </c>
      <c r="U7" s="36">
        <v>119.92</v>
      </c>
      <c r="V7" s="36">
        <v>364.22</v>
      </c>
      <c r="W7" s="36">
        <v>116.5</v>
      </c>
      <c r="X7" s="36">
        <v>112.83</v>
      </c>
      <c r="Y7" s="36">
        <v>125.73</v>
      </c>
      <c r="Z7" s="36">
        <v>108.81</v>
      </c>
      <c r="AA7" s="36">
        <v>106.42</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3567.84</v>
      </c>
      <c r="AT7" s="36">
        <v>3017.28</v>
      </c>
      <c r="AU7" s="36">
        <v>2565.02</v>
      </c>
      <c r="AV7" s="36">
        <v>922.96</v>
      </c>
      <c r="AW7" s="36">
        <v>128.53</v>
      </c>
      <c r="AX7" s="36">
        <v>832.37</v>
      </c>
      <c r="AY7" s="36">
        <v>852.01</v>
      </c>
      <c r="AZ7" s="36">
        <v>909.68</v>
      </c>
      <c r="BA7" s="36">
        <v>382.09</v>
      </c>
      <c r="BB7" s="36">
        <v>371.31</v>
      </c>
      <c r="BC7" s="36">
        <v>262.74</v>
      </c>
      <c r="BD7" s="36">
        <v>314.47000000000003</v>
      </c>
      <c r="BE7" s="36">
        <v>277.95</v>
      </c>
      <c r="BF7" s="36">
        <v>244.47</v>
      </c>
      <c r="BG7" s="36">
        <v>345.58</v>
      </c>
      <c r="BH7" s="36">
        <v>312.56</v>
      </c>
      <c r="BI7" s="36">
        <v>403.15</v>
      </c>
      <c r="BJ7" s="36">
        <v>391.4</v>
      </c>
      <c r="BK7" s="36">
        <v>382.65</v>
      </c>
      <c r="BL7" s="36">
        <v>385.06</v>
      </c>
      <c r="BM7" s="36">
        <v>373.09</v>
      </c>
      <c r="BN7" s="36">
        <v>276.38</v>
      </c>
      <c r="BO7" s="36">
        <v>111.48</v>
      </c>
      <c r="BP7" s="36">
        <v>106.23</v>
      </c>
      <c r="BQ7" s="36">
        <v>120.81</v>
      </c>
      <c r="BR7" s="36">
        <v>103.93</v>
      </c>
      <c r="BS7" s="36">
        <v>100.37</v>
      </c>
      <c r="BT7" s="36">
        <v>94.86</v>
      </c>
      <c r="BU7" s="36">
        <v>95.91</v>
      </c>
      <c r="BV7" s="36">
        <v>96.1</v>
      </c>
      <c r="BW7" s="36">
        <v>99.07</v>
      </c>
      <c r="BX7" s="36">
        <v>99.99</v>
      </c>
      <c r="BY7" s="36">
        <v>104.99</v>
      </c>
      <c r="BZ7" s="36">
        <v>197.26</v>
      </c>
      <c r="CA7" s="36">
        <v>208.64</v>
      </c>
      <c r="CB7" s="36">
        <v>183.54</v>
      </c>
      <c r="CC7" s="36">
        <v>214.36</v>
      </c>
      <c r="CD7" s="36">
        <v>220.46</v>
      </c>
      <c r="CE7" s="36">
        <v>179.14</v>
      </c>
      <c r="CF7" s="36">
        <v>179.29</v>
      </c>
      <c r="CG7" s="36">
        <v>178.39</v>
      </c>
      <c r="CH7" s="36">
        <v>173.03</v>
      </c>
      <c r="CI7" s="36">
        <v>171.15</v>
      </c>
      <c r="CJ7" s="36">
        <v>163.72</v>
      </c>
      <c r="CK7" s="36">
        <v>71.709999999999994</v>
      </c>
      <c r="CL7" s="36">
        <v>70.81</v>
      </c>
      <c r="CM7" s="36">
        <v>71.59</v>
      </c>
      <c r="CN7" s="36">
        <v>77.95</v>
      </c>
      <c r="CO7" s="36">
        <v>75.27</v>
      </c>
      <c r="CP7" s="36">
        <v>58.76</v>
      </c>
      <c r="CQ7" s="36">
        <v>59.09</v>
      </c>
      <c r="CR7" s="36">
        <v>59.23</v>
      </c>
      <c r="CS7" s="36">
        <v>58.58</v>
      </c>
      <c r="CT7" s="36">
        <v>58.53</v>
      </c>
      <c r="CU7" s="36">
        <v>59.76</v>
      </c>
      <c r="CV7" s="36">
        <v>80.23</v>
      </c>
      <c r="CW7" s="36">
        <v>81.03</v>
      </c>
      <c r="CX7" s="36">
        <v>79.52</v>
      </c>
      <c r="CY7" s="36">
        <v>77.72</v>
      </c>
      <c r="CZ7" s="36">
        <v>79.319999999999993</v>
      </c>
      <c r="DA7" s="36">
        <v>84.87</v>
      </c>
      <c r="DB7" s="36">
        <v>85.4</v>
      </c>
      <c r="DC7" s="36">
        <v>85.53</v>
      </c>
      <c r="DD7" s="36">
        <v>85.23</v>
      </c>
      <c r="DE7" s="36">
        <v>85.26</v>
      </c>
      <c r="DF7" s="36">
        <v>89.95</v>
      </c>
      <c r="DG7" s="36">
        <v>37.51</v>
      </c>
      <c r="DH7" s="36">
        <v>38.17</v>
      </c>
      <c r="DI7" s="36">
        <v>38.770000000000003</v>
      </c>
      <c r="DJ7" s="36">
        <v>42.14</v>
      </c>
      <c r="DK7" s="36">
        <v>43.64</v>
      </c>
      <c r="DL7" s="36">
        <v>35.53</v>
      </c>
      <c r="DM7" s="36">
        <v>36.36</v>
      </c>
      <c r="DN7" s="36">
        <v>37.340000000000003</v>
      </c>
      <c r="DO7" s="36">
        <v>44.31</v>
      </c>
      <c r="DP7" s="36">
        <v>45.75</v>
      </c>
      <c r="DQ7" s="36">
        <v>47.18</v>
      </c>
      <c r="DR7" s="36">
        <v>4.67</v>
      </c>
      <c r="DS7" s="36">
        <v>17.57</v>
      </c>
      <c r="DT7" s="36">
        <v>18.100000000000001</v>
      </c>
      <c r="DU7" s="36">
        <v>13.26</v>
      </c>
      <c r="DV7" s="36">
        <v>13.75</v>
      </c>
      <c r="DW7" s="36">
        <v>6.47</v>
      </c>
      <c r="DX7" s="36">
        <v>7.8</v>
      </c>
      <c r="DY7" s="36">
        <v>8.39</v>
      </c>
      <c r="DZ7" s="36">
        <v>10.09</v>
      </c>
      <c r="EA7" s="36">
        <v>10.54</v>
      </c>
      <c r="EB7" s="36">
        <v>13.18</v>
      </c>
      <c r="EC7" s="36">
        <v>1.1399999999999999</v>
      </c>
      <c r="ED7" s="36">
        <v>1.4</v>
      </c>
      <c r="EE7" s="36">
        <v>1.08</v>
      </c>
      <c r="EF7" s="36">
        <v>0.55000000000000004</v>
      </c>
      <c r="EG7" s="36">
        <v>0.45</v>
      </c>
      <c r="EH7" s="36">
        <v>0.7</v>
      </c>
      <c r="EI7" s="36">
        <v>0.81</v>
      </c>
      <c r="EJ7" s="36">
        <v>0.59</v>
      </c>
      <c r="EK7" s="36">
        <v>0.6</v>
      </c>
      <c r="EL7" s="36">
        <v>0.56000000000000005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2017-02-01T08:35:36Z</dcterms:created>
  <dcterms:modified xsi:type="dcterms:W3CDTF">2017-02-03T05:07:57Z</dcterms:modified>
  <cp:category/>
</cp:coreProperties>
</file>