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<sst xmlns="http://schemas.openxmlformats.org/spreadsheetml/2006/main" count="221" uniqueCount="111">
  <si>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</si>
  <si>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</si>
  <si>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</si>
  <si>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</si>
  <si>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</si>
  <si>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</si>
  <si>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</si>
  <si>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</si>
  <si>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</si>
  <si>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</si>
  <si>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</si>
  <si>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</si>
  <si>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</si>
  <si>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</si>
  <si>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</si>
  <si>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</si>
  <si>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</si>
  <si>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</si>
  <si>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</si>
  <si>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</si>
  <si>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</si>
  <si>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</si>
  <si>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</si>
  <si>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</si>
  <si>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</si>
  <si>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</si>
  <si>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</si>
  <si>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</si>
  <si>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</si>
  <si>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</si>
  <si>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</si>
  <si>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</si>
  <si>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</si>
  <si>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</si>
  <si>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</si>
  <si>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</si>
  <si>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</si>
  <si>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</si>
  <si>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</si>
  <si>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</si>
  <si>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</si>
  <si>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</si>
  <si>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</si>
  <si>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</si>
  <si>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</si>
  <si>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</si>
  <si>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</si>
  <si>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</si>
  <si>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</si>
  <si>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</si>
  <si>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</si>
  <si>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</si>
  <si>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</si>
  <si>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</si>
  <si>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</si>
  <si>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</si>
  <si>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</si>
  <si>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</si>
  <si>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</si>
  <si>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</si>
  <si>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</si>
  <si>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</si>
  <si>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</si>
  <si>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</si>
  <si>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</si>
  <si>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</si>
  <si>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</si>
  <si>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</si>
  <si>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</si>
  <si>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</si>
  <si>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</si>
  <si>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</si>
  <si>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</si>
  <si>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</si>
  <si>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</si>
  <si>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</si>
  <si>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</si>
  <si>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</si>
  <si>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</si>
  <si>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</si>
  <si>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</si>
  <si>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</si>
  <si>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</si>
  <si>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</si>
  <si>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</si>
  <si>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</si>
  <si>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</si>
  <si>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</si>
  <si>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</si>
  <si>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</si>
  <si>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</si>
  <si>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</si>
  <si>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</si>
  <si>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</si>
  <si>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</si>
  <si>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</si>
  <si>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浅川町</t>
  </si>
  <si>
    <t>法非適用</t>
  </si>
  <si>
    <t>下水道事業</t>
  </si>
  <si>
    <t>農業集落排水</t>
  </si>
  <si>
    <t>F3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</si>
  <si>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</si>
  <si>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</si>
  <si>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</si>
  <si>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</si>
  <si>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</si>
  <si>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</si>
  <si>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</si>
  <si>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収益的収支比率については黒字で推移しており、今後も健全経営を継続していきたい。
　経費回収率については類似団体平均より高い値になっているが、人口減少の影響から今後大幅な使用料収入は見込めない。そのため、汚水処理経費の削減に努め財源を確保していく必要がある。
　汚水処理原価は全国平均、類似団体平均と比べて高い値になっており、効率的な汚水処理が実施されているとは言えない。今後は維持管理費の削減、有収水量を増加させる取り組みをする必要がある。
　施設使用率、水洗化率については共に全国平均、類似団体平均と比べ低い値になっている。これは接続人口の減少や、それに伴う使用料収入の不足が要因であると考える。</t>
    <phoneticPr fontId="4"/>
  </si>
  <si>
    <t>当該施設は平成２２年以降管渠工事を行っておらず、管渠老朽化率の観点からも早急な改築等の必要性は低いと考える。今後は施設管理委託業者との連絡を密に行い、必要があれば早急に改善作業を行う。</t>
    <phoneticPr fontId="4"/>
  </si>
  <si>
    <t>当該施設について経営の健全性・効率性の観点から考えると、現在は黒字で推移しているが接続人口や使用料収入、汚水処理経費から今後も健全な経営を続けることができるかは不透明である。
　今後は未接続宅に対する個別訪問や、総会時に加入促進の依頼を行い接続に対する動向を伺うと共に地元排水業者からも啓発活動を依頼するなど接続人口の増加活動に努めていきたい。</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</si>
</sst>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6480000"/>
        <c:axId val="46486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
                  <c:v>0</c:v>
                </c:pt>
                <c:pt idx="1">
                  <c:v>0.08</c:v>
                </c:pt>
                <c:pt idx="2">
                  <c:v>0.06</c:v>
                </c:pt>
                <c:pt idx="3">
                  <c:v>0.04</c:v>
                </c:pt>
                <c:pt idx="4">
                  <c:v>7.0000000000000007E-2</c:v>
                </c:pt>
              </c:numCache>
            </c:numRef>
          </c:val>
          <c:smooth val="0"/>
        </c:ser>
        <c:dLbls>
          <c:showLegendKey val="0"/>
          <c:showVal val="0"/>
          <c:showCatName val="0"/>
          <c:showSerName val="0"/>
          <c:showPercent val="0"/>
          <c:showBubbleSize val="0"/>
        </c:dLbls>
        <c:marker val="1"/>
        <c:smooth val="0"/>
        <c:axId val="46480000"/>
        <c:axId val="46486272"/>
      </c:lineChart>
      <c:dateAx>
        <c:axId val="46480000"/>
        <c:scaling>
          <c:orientation val="minMax"/>
        </c:scaling>
        <c:delete val="1"/>
        <c:axPos val="b"/>
        <c:numFmt formatCode="ge" sourceLinked="1"/>
        <c:majorTickMark val="none"/>
        <c:minorTickMark val="none"/>
        <c:tickLblPos val="none"/>
        <c:crossAx val="46486272"/>
        <c:crosses val="autoZero"/>
        <c:auto val="1"/>
        <c:lblOffset val="100"/>
        <c:baseTimeUnit val="years"/>
      </c:dateAx>
      <c:valAx>
        <c:axId val="46486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480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11.63</c:v>
                </c:pt>
                <c:pt idx="1">
                  <c:v>18.600000000000001</c:v>
                </c:pt>
                <c:pt idx="2">
                  <c:v>18.600000000000001</c:v>
                </c:pt>
                <c:pt idx="3">
                  <c:v>18.600000000000001</c:v>
                </c:pt>
                <c:pt idx="4">
                  <c:v>18.600000000000001</c:v>
                </c:pt>
              </c:numCache>
            </c:numRef>
          </c:val>
        </c:ser>
        <c:dLbls>
          <c:showLegendKey val="0"/>
          <c:showVal val="0"/>
          <c:showCatName val="0"/>
          <c:showSerName val="0"/>
          <c:showPercent val="0"/>
          <c:showBubbleSize val="0"/>
        </c:dLbls>
        <c:gapWidth val="150"/>
        <c:axId val="77339648"/>
        <c:axId val="77341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44.65</c:v>
                </c:pt>
                <c:pt idx="1">
                  <c:v>46.85</c:v>
                </c:pt>
                <c:pt idx="2">
                  <c:v>46.06</c:v>
                </c:pt>
                <c:pt idx="3">
                  <c:v>45.95</c:v>
                </c:pt>
                <c:pt idx="4">
                  <c:v>44.69</c:v>
                </c:pt>
              </c:numCache>
            </c:numRef>
          </c:val>
          <c:smooth val="0"/>
        </c:ser>
        <c:dLbls>
          <c:showLegendKey val="0"/>
          <c:showVal val="0"/>
          <c:showCatName val="0"/>
          <c:showSerName val="0"/>
          <c:showPercent val="0"/>
          <c:showBubbleSize val="0"/>
        </c:dLbls>
        <c:marker val="1"/>
        <c:smooth val="0"/>
        <c:axId val="77339648"/>
        <c:axId val="77341824"/>
      </c:lineChart>
      <c:dateAx>
        <c:axId val="77339648"/>
        <c:scaling>
          <c:orientation val="minMax"/>
        </c:scaling>
        <c:delete val="1"/>
        <c:axPos val="b"/>
        <c:numFmt formatCode="ge" sourceLinked="1"/>
        <c:majorTickMark val="none"/>
        <c:minorTickMark val="none"/>
        <c:tickLblPos val="none"/>
        <c:crossAx val="77341824"/>
        <c:crosses val="autoZero"/>
        <c:auto val="1"/>
        <c:lblOffset val="100"/>
        <c:baseTimeUnit val="years"/>
      </c:dateAx>
      <c:valAx>
        <c:axId val="77341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339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51.79</c:v>
                </c:pt>
                <c:pt idx="1">
                  <c:v>55.77</c:v>
                </c:pt>
                <c:pt idx="2">
                  <c:v>49.5</c:v>
                </c:pt>
                <c:pt idx="3">
                  <c:v>49.49</c:v>
                </c:pt>
                <c:pt idx="4">
                  <c:v>47.92</c:v>
                </c:pt>
              </c:numCache>
            </c:numRef>
          </c:val>
        </c:ser>
        <c:dLbls>
          <c:showLegendKey val="0"/>
          <c:showVal val="0"/>
          <c:showCatName val="0"/>
          <c:showSerName val="0"/>
          <c:showPercent val="0"/>
          <c:showBubbleSize val="0"/>
        </c:dLbls>
        <c:gapWidth val="150"/>
        <c:axId val="77355648"/>
        <c:axId val="77382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73.599999999999994</c:v>
                </c:pt>
                <c:pt idx="1">
                  <c:v>73.78</c:v>
                </c:pt>
                <c:pt idx="2">
                  <c:v>72.989999999999995</c:v>
                </c:pt>
                <c:pt idx="3">
                  <c:v>71.97</c:v>
                </c:pt>
                <c:pt idx="4">
                  <c:v>70.59</c:v>
                </c:pt>
              </c:numCache>
            </c:numRef>
          </c:val>
          <c:smooth val="0"/>
        </c:ser>
        <c:dLbls>
          <c:showLegendKey val="0"/>
          <c:showVal val="0"/>
          <c:showCatName val="0"/>
          <c:showSerName val="0"/>
          <c:showPercent val="0"/>
          <c:showBubbleSize val="0"/>
        </c:dLbls>
        <c:marker val="1"/>
        <c:smooth val="0"/>
        <c:axId val="77355648"/>
        <c:axId val="77382400"/>
      </c:lineChart>
      <c:dateAx>
        <c:axId val="77355648"/>
        <c:scaling>
          <c:orientation val="minMax"/>
        </c:scaling>
        <c:delete val="1"/>
        <c:axPos val="b"/>
        <c:numFmt formatCode="ge" sourceLinked="1"/>
        <c:majorTickMark val="none"/>
        <c:minorTickMark val="none"/>
        <c:tickLblPos val="none"/>
        <c:crossAx val="77382400"/>
        <c:crosses val="autoZero"/>
        <c:auto val="1"/>
        <c:lblOffset val="100"/>
        <c:baseTimeUnit val="years"/>
      </c:dateAx>
      <c:valAx>
        <c:axId val="77382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355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102.47</c:v>
                </c:pt>
                <c:pt idx="1">
                  <c:v>93.21</c:v>
                </c:pt>
                <c:pt idx="2">
                  <c:v>101.34</c:v>
                </c:pt>
                <c:pt idx="3">
                  <c:v>114.49</c:v>
                </c:pt>
                <c:pt idx="4">
                  <c:v>105.15</c:v>
                </c:pt>
              </c:numCache>
            </c:numRef>
          </c:val>
        </c:ser>
        <c:dLbls>
          <c:showLegendKey val="0"/>
          <c:showVal val="0"/>
          <c:showCatName val="0"/>
          <c:showSerName val="0"/>
          <c:showPercent val="0"/>
          <c:showBubbleSize val="0"/>
        </c:dLbls>
        <c:gapWidth val="150"/>
        <c:axId val="46512384"/>
        <c:axId val="46514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6512384"/>
        <c:axId val="46514560"/>
      </c:lineChart>
      <c:dateAx>
        <c:axId val="46512384"/>
        <c:scaling>
          <c:orientation val="minMax"/>
        </c:scaling>
        <c:delete val="1"/>
        <c:axPos val="b"/>
        <c:numFmt formatCode="ge" sourceLinked="1"/>
        <c:majorTickMark val="none"/>
        <c:minorTickMark val="none"/>
        <c:tickLblPos val="none"/>
        <c:crossAx val="46514560"/>
        <c:crosses val="autoZero"/>
        <c:auto val="1"/>
        <c:lblOffset val="100"/>
        <c:baseTimeUnit val="years"/>
      </c:dateAx>
      <c:valAx>
        <c:axId val="46514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512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6933888"/>
        <c:axId val="46952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6933888"/>
        <c:axId val="46952448"/>
      </c:lineChart>
      <c:dateAx>
        <c:axId val="46933888"/>
        <c:scaling>
          <c:orientation val="minMax"/>
        </c:scaling>
        <c:delete val="1"/>
        <c:axPos val="b"/>
        <c:numFmt formatCode="ge" sourceLinked="1"/>
        <c:majorTickMark val="none"/>
        <c:minorTickMark val="none"/>
        <c:tickLblPos val="none"/>
        <c:crossAx val="46952448"/>
        <c:crosses val="autoZero"/>
        <c:auto val="1"/>
        <c:lblOffset val="100"/>
        <c:baseTimeUnit val="years"/>
      </c:dateAx>
      <c:valAx>
        <c:axId val="46952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933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6971904"/>
        <c:axId val="46986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6971904"/>
        <c:axId val="46986368"/>
      </c:lineChart>
      <c:dateAx>
        <c:axId val="46971904"/>
        <c:scaling>
          <c:orientation val="minMax"/>
        </c:scaling>
        <c:delete val="1"/>
        <c:axPos val="b"/>
        <c:numFmt formatCode="ge" sourceLinked="1"/>
        <c:majorTickMark val="none"/>
        <c:minorTickMark val="none"/>
        <c:tickLblPos val="none"/>
        <c:crossAx val="46986368"/>
        <c:crosses val="autoZero"/>
        <c:auto val="1"/>
        <c:lblOffset val="100"/>
        <c:baseTimeUnit val="years"/>
      </c:dateAx>
      <c:valAx>
        <c:axId val="46986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971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7132032"/>
        <c:axId val="47150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7132032"/>
        <c:axId val="47150592"/>
      </c:lineChart>
      <c:dateAx>
        <c:axId val="47132032"/>
        <c:scaling>
          <c:orientation val="minMax"/>
        </c:scaling>
        <c:delete val="1"/>
        <c:axPos val="b"/>
        <c:numFmt formatCode="ge" sourceLinked="1"/>
        <c:majorTickMark val="none"/>
        <c:minorTickMark val="none"/>
        <c:tickLblPos val="none"/>
        <c:crossAx val="47150592"/>
        <c:crosses val="autoZero"/>
        <c:auto val="1"/>
        <c:lblOffset val="100"/>
        <c:baseTimeUnit val="years"/>
      </c:dateAx>
      <c:valAx>
        <c:axId val="4715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132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7179264"/>
        <c:axId val="4718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7179264"/>
        <c:axId val="47181184"/>
      </c:lineChart>
      <c:dateAx>
        <c:axId val="47179264"/>
        <c:scaling>
          <c:orientation val="minMax"/>
        </c:scaling>
        <c:delete val="1"/>
        <c:axPos val="b"/>
        <c:numFmt formatCode="ge" sourceLinked="1"/>
        <c:majorTickMark val="none"/>
        <c:minorTickMark val="none"/>
        <c:tickLblPos val="none"/>
        <c:crossAx val="47181184"/>
        <c:crosses val="autoZero"/>
        <c:auto val="1"/>
        <c:lblOffset val="100"/>
        <c:baseTimeUnit val="years"/>
      </c:dateAx>
      <c:valAx>
        <c:axId val="4718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17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77230848"/>
        <c:axId val="77232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1316.7</c:v>
                </c:pt>
                <c:pt idx="1">
                  <c:v>1224.75</c:v>
                </c:pt>
                <c:pt idx="2">
                  <c:v>1144.05</c:v>
                </c:pt>
                <c:pt idx="3">
                  <c:v>1117.1099999999999</c:v>
                </c:pt>
                <c:pt idx="4">
                  <c:v>1161.05</c:v>
                </c:pt>
              </c:numCache>
            </c:numRef>
          </c:val>
          <c:smooth val="0"/>
        </c:ser>
        <c:dLbls>
          <c:showLegendKey val="0"/>
          <c:showVal val="0"/>
          <c:showCatName val="0"/>
          <c:showSerName val="0"/>
          <c:showPercent val="0"/>
          <c:showBubbleSize val="0"/>
        </c:dLbls>
        <c:marker val="1"/>
        <c:smooth val="0"/>
        <c:axId val="77230848"/>
        <c:axId val="77232768"/>
      </c:lineChart>
      <c:dateAx>
        <c:axId val="77230848"/>
        <c:scaling>
          <c:orientation val="minMax"/>
        </c:scaling>
        <c:delete val="1"/>
        <c:axPos val="b"/>
        <c:numFmt formatCode="ge" sourceLinked="1"/>
        <c:majorTickMark val="none"/>
        <c:minorTickMark val="none"/>
        <c:tickLblPos val="none"/>
        <c:crossAx val="77232768"/>
        <c:crosses val="autoZero"/>
        <c:auto val="1"/>
        <c:lblOffset val="100"/>
        <c:baseTimeUnit val="years"/>
      </c:dateAx>
      <c:valAx>
        <c:axId val="77232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230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52.46</c:v>
                </c:pt>
                <c:pt idx="1">
                  <c:v>50.23</c:v>
                </c:pt>
                <c:pt idx="2">
                  <c:v>31.07</c:v>
                </c:pt>
                <c:pt idx="3">
                  <c:v>45.48</c:v>
                </c:pt>
                <c:pt idx="4">
                  <c:v>44.35</c:v>
                </c:pt>
              </c:numCache>
            </c:numRef>
          </c:val>
        </c:ser>
        <c:dLbls>
          <c:showLegendKey val="0"/>
          <c:showVal val="0"/>
          <c:showCatName val="0"/>
          <c:showSerName val="0"/>
          <c:showPercent val="0"/>
          <c:showBubbleSize val="0"/>
        </c:dLbls>
        <c:gapWidth val="150"/>
        <c:axId val="77271424"/>
        <c:axId val="77273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43.24</c:v>
                </c:pt>
                <c:pt idx="1">
                  <c:v>42.13</c:v>
                </c:pt>
                <c:pt idx="2">
                  <c:v>42.48</c:v>
                </c:pt>
                <c:pt idx="3">
                  <c:v>41.04</c:v>
                </c:pt>
                <c:pt idx="4">
                  <c:v>41.08</c:v>
                </c:pt>
              </c:numCache>
            </c:numRef>
          </c:val>
          <c:smooth val="0"/>
        </c:ser>
        <c:dLbls>
          <c:showLegendKey val="0"/>
          <c:showVal val="0"/>
          <c:showCatName val="0"/>
          <c:showSerName val="0"/>
          <c:showPercent val="0"/>
          <c:showBubbleSize val="0"/>
        </c:dLbls>
        <c:marker val="1"/>
        <c:smooth val="0"/>
        <c:axId val="77271424"/>
        <c:axId val="77273344"/>
      </c:lineChart>
      <c:dateAx>
        <c:axId val="77271424"/>
        <c:scaling>
          <c:orientation val="minMax"/>
        </c:scaling>
        <c:delete val="1"/>
        <c:axPos val="b"/>
        <c:numFmt formatCode="ge" sourceLinked="1"/>
        <c:majorTickMark val="none"/>
        <c:minorTickMark val="none"/>
        <c:tickLblPos val="none"/>
        <c:crossAx val="77273344"/>
        <c:crosses val="autoZero"/>
        <c:auto val="1"/>
        <c:lblOffset val="100"/>
        <c:baseTimeUnit val="years"/>
      </c:dateAx>
      <c:valAx>
        <c:axId val="77273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271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590.04</c:v>
                </c:pt>
                <c:pt idx="1">
                  <c:v>436.31</c:v>
                </c:pt>
                <c:pt idx="2">
                  <c:v>864.15</c:v>
                </c:pt>
                <c:pt idx="3">
                  <c:v>638.54</c:v>
                </c:pt>
                <c:pt idx="4">
                  <c:v>755.67</c:v>
                </c:pt>
              </c:numCache>
            </c:numRef>
          </c:val>
        </c:ser>
        <c:dLbls>
          <c:showLegendKey val="0"/>
          <c:showVal val="0"/>
          <c:showCatName val="0"/>
          <c:showSerName val="0"/>
          <c:showPercent val="0"/>
          <c:showBubbleSize val="0"/>
        </c:dLbls>
        <c:gapWidth val="150"/>
        <c:axId val="77290880"/>
        <c:axId val="77297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338.76</c:v>
                </c:pt>
                <c:pt idx="1">
                  <c:v>348.41</c:v>
                </c:pt>
                <c:pt idx="2">
                  <c:v>343.8</c:v>
                </c:pt>
                <c:pt idx="3">
                  <c:v>357.08</c:v>
                </c:pt>
                <c:pt idx="4">
                  <c:v>378.08</c:v>
                </c:pt>
              </c:numCache>
            </c:numRef>
          </c:val>
          <c:smooth val="0"/>
        </c:ser>
        <c:dLbls>
          <c:showLegendKey val="0"/>
          <c:showVal val="0"/>
          <c:showCatName val="0"/>
          <c:showSerName val="0"/>
          <c:showPercent val="0"/>
          <c:showBubbleSize val="0"/>
        </c:dLbls>
        <c:marker val="1"/>
        <c:smooth val="0"/>
        <c:axId val="77290880"/>
        <c:axId val="77297152"/>
      </c:lineChart>
      <c:dateAx>
        <c:axId val="77290880"/>
        <c:scaling>
          <c:orientation val="minMax"/>
        </c:scaling>
        <c:delete val="1"/>
        <c:axPos val="b"/>
        <c:numFmt formatCode="ge" sourceLinked="1"/>
        <c:majorTickMark val="none"/>
        <c:minorTickMark val="none"/>
        <c:tickLblPos val="none"/>
        <c:crossAx val="77297152"/>
        <c:crosses val="autoZero"/>
        <c:auto val="1"/>
        <c:lblOffset val="100"/>
        <c:baseTimeUnit val="years"/>
      </c:dateAx>
      <c:valAx>
        <c:axId val="77297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29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58"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福島県　浅川町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F3</v>
      </c>
      <c r="X8" s="70"/>
      <c r="Y8" s="70"/>
      <c r="Z8" s="70"/>
      <c r="AA8" s="70"/>
      <c r="AB8" s="70"/>
      <c r="AC8" s="70"/>
      <c r="AD8" s="3"/>
      <c r="AE8" s="3"/>
      <c r="AF8" s="3"/>
      <c r="AG8" s="3"/>
      <c r="AH8" s="3"/>
      <c r="AI8" s="3"/>
      <c r="AJ8" s="3"/>
      <c r="AK8" s="3"/>
      <c r="AL8" s="64">
        <f>データ!R6</f>
        <v>6856</v>
      </c>
      <c r="AM8" s="64"/>
      <c r="AN8" s="64"/>
      <c r="AO8" s="64"/>
      <c r="AP8" s="64"/>
      <c r="AQ8" s="64"/>
      <c r="AR8" s="64"/>
      <c r="AS8" s="64"/>
      <c r="AT8" s="63">
        <f>データ!S6</f>
        <v>37.43</v>
      </c>
      <c r="AU8" s="63"/>
      <c r="AV8" s="63"/>
      <c r="AW8" s="63"/>
      <c r="AX8" s="63"/>
      <c r="AY8" s="63"/>
      <c r="AZ8" s="63"/>
      <c r="BA8" s="63"/>
      <c r="BB8" s="63">
        <f>データ!T6</f>
        <v>183.17</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1.41</v>
      </c>
      <c r="Q10" s="63"/>
      <c r="R10" s="63"/>
      <c r="S10" s="63"/>
      <c r="T10" s="63"/>
      <c r="U10" s="63"/>
      <c r="V10" s="63"/>
      <c r="W10" s="63">
        <f>データ!P6</f>
        <v>100</v>
      </c>
      <c r="X10" s="63"/>
      <c r="Y10" s="63"/>
      <c r="Z10" s="63"/>
      <c r="AA10" s="63"/>
      <c r="AB10" s="63"/>
      <c r="AC10" s="63"/>
      <c r="AD10" s="64">
        <f>データ!Q6</f>
        <v>3675</v>
      </c>
      <c r="AE10" s="64"/>
      <c r="AF10" s="64"/>
      <c r="AG10" s="64"/>
      <c r="AH10" s="64"/>
      <c r="AI10" s="64"/>
      <c r="AJ10" s="64"/>
      <c r="AK10" s="2"/>
      <c r="AL10" s="64">
        <f>データ!U6</f>
        <v>96</v>
      </c>
      <c r="AM10" s="64"/>
      <c r="AN10" s="64"/>
      <c r="AO10" s="64"/>
      <c r="AP10" s="64"/>
      <c r="AQ10" s="64"/>
      <c r="AR10" s="64"/>
      <c r="AS10" s="64"/>
      <c r="AT10" s="63">
        <f>データ!V6</f>
        <v>0.08</v>
      </c>
      <c r="AU10" s="63"/>
      <c r="AV10" s="63"/>
      <c r="AW10" s="63"/>
      <c r="AX10" s="63"/>
      <c r="AY10" s="63"/>
      <c r="AZ10" s="63"/>
      <c r="BA10" s="63"/>
      <c r="BB10" s="63">
        <f>データ!W6</f>
        <v>1200</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75043</v>
      </c>
      <c r="D6" s="31">
        <f t="shared" si="3"/>
        <v>47</v>
      </c>
      <c r="E6" s="31">
        <f t="shared" si="3"/>
        <v>17</v>
      </c>
      <c r="F6" s="31">
        <f t="shared" si="3"/>
        <v>5</v>
      </c>
      <c r="G6" s="31">
        <f t="shared" si="3"/>
        <v>0</v>
      </c>
      <c r="H6" s="31" t="str">
        <f t="shared" si="3"/>
        <v>福島県　浅川町</v>
      </c>
      <c r="I6" s="31" t="str">
        <f t="shared" si="3"/>
        <v>法非適用</v>
      </c>
      <c r="J6" s="31" t="str">
        <f t="shared" si="3"/>
        <v>下水道事業</v>
      </c>
      <c r="K6" s="31" t="str">
        <f t="shared" si="3"/>
        <v>農業集落排水</v>
      </c>
      <c r="L6" s="31" t="str">
        <f t="shared" si="3"/>
        <v>F3</v>
      </c>
      <c r="M6" s="32" t="str">
        <f t="shared" si="3"/>
        <v>-</v>
      </c>
      <c r="N6" s="32" t="str">
        <f t="shared" si="3"/>
        <v>該当数値なし</v>
      </c>
      <c r="O6" s="32">
        <f t="shared" si="3"/>
        <v>1.41</v>
      </c>
      <c r="P6" s="32">
        <f t="shared" si="3"/>
        <v>100</v>
      </c>
      <c r="Q6" s="32">
        <f t="shared" si="3"/>
        <v>3675</v>
      </c>
      <c r="R6" s="32">
        <f t="shared" si="3"/>
        <v>6856</v>
      </c>
      <c r="S6" s="32">
        <f t="shared" si="3"/>
        <v>37.43</v>
      </c>
      <c r="T6" s="32">
        <f t="shared" si="3"/>
        <v>183.17</v>
      </c>
      <c r="U6" s="32">
        <f t="shared" si="3"/>
        <v>96</v>
      </c>
      <c r="V6" s="32">
        <f t="shared" si="3"/>
        <v>0.08</v>
      </c>
      <c r="W6" s="32">
        <f t="shared" si="3"/>
        <v>1200</v>
      </c>
      <c r="X6" s="33">
        <f>IF(X7="",NA(),X7)</f>
        <v>102.47</v>
      </c>
      <c r="Y6" s="33">
        <f t="shared" ref="Y6:AG6" si="4">IF(Y7="",NA(),Y7)</f>
        <v>93.21</v>
      </c>
      <c r="Z6" s="33">
        <f t="shared" si="4"/>
        <v>101.34</v>
      </c>
      <c r="AA6" s="33">
        <f t="shared" si="4"/>
        <v>114.49</v>
      </c>
      <c r="AB6" s="33">
        <f t="shared" si="4"/>
        <v>105.15</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1316.7</v>
      </c>
      <c r="BK6" s="33">
        <f t="shared" si="7"/>
        <v>1224.75</v>
      </c>
      <c r="BL6" s="33">
        <f t="shared" si="7"/>
        <v>1144.05</v>
      </c>
      <c r="BM6" s="33">
        <f t="shared" si="7"/>
        <v>1117.1099999999999</v>
      </c>
      <c r="BN6" s="33">
        <f t="shared" si="7"/>
        <v>1161.05</v>
      </c>
      <c r="BO6" s="32" t="str">
        <f>IF(BO7="","",IF(BO7="-","【-】","【"&amp;SUBSTITUTE(TEXT(BO7,"#,##0.00"),"-","△")&amp;"】"))</f>
        <v>【992.47】</v>
      </c>
      <c r="BP6" s="33">
        <f>IF(BP7="",NA(),BP7)</f>
        <v>52.46</v>
      </c>
      <c r="BQ6" s="33">
        <f t="shared" ref="BQ6:BY6" si="8">IF(BQ7="",NA(),BQ7)</f>
        <v>50.23</v>
      </c>
      <c r="BR6" s="33">
        <f t="shared" si="8"/>
        <v>31.07</v>
      </c>
      <c r="BS6" s="33">
        <f t="shared" si="8"/>
        <v>45.48</v>
      </c>
      <c r="BT6" s="33">
        <f t="shared" si="8"/>
        <v>44.35</v>
      </c>
      <c r="BU6" s="33">
        <f t="shared" si="8"/>
        <v>43.24</v>
      </c>
      <c r="BV6" s="33">
        <f t="shared" si="8"/>
        <v>42.13</v>
      </c>
      <c r="BW6" s="33">
        <f t="shared" si="8"/>
        <v>42.48</v>
      </c>
      <c r="BX6" s="33">
        <f t="shared" si="8"/>
        <v>41.04</v>
      </c>
      <c r="BY6" s="33">
        <f t="shared" si="8"/>
        <v>41.08</v>
      </c>
      <c r="BZ6" s="32" t="str">
        <f>IF(BZ7="","",IF(BZ7="-","【-】","【"&amp;SUBSTITUTE(TEXT(BZ7,"#,##0.00"),"-","△")&amp;"】"))</f>
        <v>【51.49】</v>
      </c>
      <c r="CA6" s="33">
        <f>IF(CA7="",NA(),CA7)</f>
        <v>590.04</v>
      </c>
      <c r="CB6" s="33">
        <f t="shared" ref="CB6:CJ6" si="9">IF(CB7="",NA(),CB7)</f>
        <v>436.31</v>
      </c>
      <c r="CC6" s="33">
        <f t="shared" si="9"/>
        <v>864.15</v>
      </c>
      <c r="CD6" s="33">
        <f t="shared" si="9"/>
        <v>638.54</v>
      </c>
      <c r="CE6" s="33">
        <f t="shared" si="9"/>
        <v>755.67</v>
      </c>
      <c r="CF6" s="33">
        <f t="shared" si="9"/>
        <v>338.76</v>
      </c>
      <c r="CG6" s="33">
        <f t="shared" si="9"/>
        <v>348.41</v>
      </c>
      <c r="CH6" s="33">
        <f t="shared" si="9"/>
        <v>343.8</v>
      </c>
      <c r="CI6" s="33">
        <f t="shared" si="9"/>
        <v>357.08</v>
      </c>
      <c r="CJ6" s="33">
        <f t="shared" si="9"/>
        <v>378.08</v>
      </c>
      <c r="CK6" s="32" t="str">
        <f>IF(CK7="","",IF(CK7="-","【-】","【"&amp;SUBSTITUTE(TEXT(CK7,"#,##0.00"),"-","△")&amp;"】"))</f>
        <v>【295.10】</v>
      </c>
      <c r="CL6" s="33">
        <f>IF(CL7="",NA(),CL7)</f>
        <v>11.63</v>
      </c>
      <c r="CM6" s="33">
        <f t="shared" ref="CM6:CU6" si="10">IF(CM7="",NA(),CM7)</f>
        <v>18.600000000000001</v>
      </c>
      <c r="CN6" s="33">
        <f t="shared" si="10"/>
        <v>18.600000000000001</v>
      </c>
      <c r="CO6" s="33">
        <f t="shared" si="10"/>
        <v>18.600000000000001</v>
      </c>
      <c r="CP6" s="33">
        <f t="shared" si="10"/>
        <v>18.600000000000001</v>
      </c>
      <c r="CQ6" s="33">
        <f t="shared" si="10"/>
        <v>44.65</v>
      </c>
      <c r="CR6" s="33">
        <f t="shared" si="10"/>
        <v>46.85</v>
      </c>
      <c r="CS6" s="33">
        <f t="shared" si="10"/>
        <v>46.06</v>
      </c>
      <c r="CT6" s="33">
        <f t="shared" si="10"/>
        <v>45.95</v>
      </c>
      <c r="CU6" s="33">
        <f t="shared" si="10"/>
        <v>44.69</v>
      </c>
      <c r="CV6" s="32" t="str">
        <f>IF(CV7="","",IF(CV7="-","【-】","【"&amp;SUBSTITUTE(TEXT(CV7,"#,##0.00"),"-","△")&amp;"】"))</f>
        <v>【53.32】</v>
      </c>
      <c r="CW6" s="33">
        <f>IF(CW7="",NA(),CW7)</f>
        <v>51.79</v>
      </c>
      <c r="CX6" s="33">
        <f t="shared" ref="CX6:DF6" si="11">IF(CX7="",NA(),CX7)</f>
        <v>55.77</v>
      </c>
      <c r="CY6" s="33">
        <f t="shared" si="11"/>
        <v>49.5</v>
      </c>
      <c r="CZ6" s="33">
        <f t="shared" si="11"/>
        <v>49.49</v>
      </c>
      <c r="DA6" s="33">
        <f t="shared" si="11"/>
        <v>47.92</v>
      </c>
      <c r="DB6" s="33">
        <f t="shared" si="11"/>
        <v>73.599999999999994</v>
      </c>
      <c r="DC6" s="33">
        <f t="shared" si="11"/>
        <v>73.78</v>
      </c>
      <c r="DD6" s="33">
        <f t="shared" si="11"/>
        <v>72.989999999999995</v>
      </c>
      <c r="DE6" s="33">
        <f t="shared" si="11"/>
        <v>71.97</v>
      </c>
      <c r="DF6" s="33">
        <f t="shared" si="11"/>
        <v>70.59</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3">
        <f t="shared" si="14"/>
        <v>0.08</v>
      </c>
      <c r="EK6" s="33">
        <f t="shared" si="14"/>
        <v>0.06</v>
      </c>
      <c r="EL6" s="33">
        <f t="shared" si="14"/>
        <v>0.04</v>
      </c>
      <c r="EM6" s="33">
        <f t="shared" si="14"/>
        <v>7.0000000000000007E-2</v>
      </c>
      <c r="EN6" s="32" t="str">
        <f>IF(EN7="","",IF(EN7="-","【-】","【"&amp;SUBSTITUTE(TEXT(EN7,"#,##0.00"),"-","△")&amp;"】"))</f>
        <v>【0.03】</v>
      </c>
    </row>
    <row r="7" spans="1:144" s="34" customFormat="1">
      <c r="A7" s="26"/>
      <c r="B7" s="35">
        <v>2014</v>
      </c>
      <c r="C7" s="35">
        <v>75043</v>
      </c>
      <c r="D7" s="35">
        <v>47</v>
      </c>
      <c r="E7" s="35">
        <v>17</v>
      </c>
      <c r="F7" s="35">
        <v>5</v>
      </c>
      <c r="G7" s="35">
        <v>0</v>
      </c>
      <c r="H7" s="35" t="s">
        <v>96</v>
      </c>
      <c r="I7" s="35" t="s">
        <v>97</v>
      </c>
      <c r="J7" s="35" t="s">
        <v>98</v>
      </c>
      <c r="K7" s="35" t="s">
        <v>99</v>
      </c>
      <c r="L7" s="35" t="s">
        <v>100</v>
      </c>
      <c r="M7" s="36" t="s">
        <v>101</v>
      </c>
      <c r="N7" s="36" t="s">
        <v>102</v>
      </c>
      <c r="O7" s="36">
        <v>1.41</v>
      </c>
      <c r="P7" s="36">
        <v>100</v>
      </c>
      <c r="Q7" s="36">
        <v>3675</v>
      </c>
      <c r="R7" s="36">
        <v>6856</v>
      </c>
      <c r="S7" s="36">
        <v>37.43</v>
      </c>
      <c r="T7" s="36">
        <v>183.17</v>
      </c>
      <c r="U7" s="36">
        <v>96</v>
      </c>
      <c r="V7" s="36">
        <v>0.08</v>
      </c>
      <c r="W7" s="36">
        <v>1200</v>
      </c>
      <c r="X7" s="36">
        <v>102.47</v>
      </c>
      <c r="Y7" s="36">
        <v>93.21</v>
      </c>
      <c r="Z7" s="36">
        <v>101.34</v>
      </c>
      <c r="AA7" s="36">
        <v>114.49</v>
      </c>
      <c r="AB7" s="36">
        <v>105.15</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1316.7</v>
      </c>
      <c r="BK7" s="36">
        <v>1224.75</v>
      </c>
      <c r="BL7" s="36">
        <v>1144.05</v>
      </c>
      <c r="BM7" s="36">
        <v>1117.1099999999999</v>
      </c>
      <c r="BN7" s="36">
        <v>1161.05</v>
      </c>
      <c r="BO7" s="36">
        <v>992.47</v>
      </c>
      <c r="BP7" s="36">
        <v>52.46</v>
      </c>
      <c r="BQ7" s="36">
        <v>50.23</v>
      </c>
      <c r="BR7" s="36">
        <v>31.07</v>
      </c>
      <c r="BS7" s="36">
        <v>45.48</v>
      </c>
      <c r="BT7" s="36">
        <v>44.35</v>
      </c>
      <c r="BU7" s="36">
        <v>43.24</v>
      </c>
      <c r="BV7" s="36">
        <v>42.13</v>
      </c>
      <c r="BW7" s="36">
        <v>42.48</v>
      </c>
      <c r="BX7" s="36">
        <v>41.04</v>
      </c>
      <c r="BY7" s="36">
        <v>41.08</v>
      </c>
      <c r="BZ7" s="36">
        <v>51.49</v>
      </c>
      <c r="CA7" s="36">
        <v>590.04</v>
      </c>
      <c r="CB7" s="36">
        <v>436.31</v>
      </c>
      <c r="CC7" s="36">
        <v>864.15</v>
      </c>
      <c r="CD7" s="36">
        <v>638.54</v>
      </c>
      <c r="CE7" s="36">
        <v>755.67</v>
      </c>
      <c r="CF7" s="36">
        <v>338.76</v>
      </c>
      <c r="CG7" s="36">
        <v>348.41</v>
      </c>
      <c r="CH7" s="36">
        <v>343.8</v>
      </c>
      <c r="CI7" s="36">
        <v>357.08</v>
      </c>
      <c r="CJ7" s="36">
        <v>378.08</v>
      </c>
      <c r="CK7" s="36">
        <v>295.10000000000002</v>
      </c>
      <c r="CL7" s="36">
        <v>11.63</v>
      </c>
      <c r="CM7" s="36">
        <v>18.600000000000001</v>
      </c>
      <c r="CN7" s="36">
        <v>18.600000000000001</v>
      </c>
      <c r="CO7" s="36">
        <v>18.600000000000001</v>
      </c>
      <c r="CP7" s="36">
        <v>18.600000000000001</v>
      </c>
      <c r="CQ7" s="36">
        <v>44.65</v>
      </c>
      <c r="CR7" s="36">
        <v>46.85</v>
      </c>
      <c r="CS7" s="36">
        <v>46.06</v>
      </c>
      <c r="CT7" s="36">
        <v>45.95</v>
      </c>
      <c r="CU7" s="36">
        <v>44.69</v>
      </c>
      <c r="CV7" s="36">
        <v>53.32</v>
      </c>
      <c r="CW7" s="36">
        <v>51.79</v>
      </c>
      <c r="CX7" s="36">
        <v>55.77</v>
      </c>
      <c r="CY7" s="36">
        <v>49.5</v>
      </c>
      <c r="CZ7" s="36">
        <v>49.49</v>
      </c>
      <c r="DA7" s="36">
        <v>47.92</v>
      </c>
      <c r="DB7" s="36">
        <v>73.599999999999994</v>
      </c>
      <c r="DC7" s="36">
        <v>73.78</v>
      </c>
      <c r="DD7" s="36">
        <v>72.989999999999995</v>
      </c>
      <c r="DE7" s="36">
        <v>71.97</v>
      </c>
      <c r="DF7" s="36">
        <v>70.59</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0.08</v>
      </c>
      <c r="EK7" s="36">
        <v>0.06</v>
      </c>
      <c r="EL7" s="36">
        <v>0.04</v>
      </c>
      <c r="EM7" s="36">
        <v>7.0000000000000007E-2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小松　将広</cp:lastModifiedBy>
  <dcterms:created xsi:type="dcterms:W3CDTF">2016-02-03T09:10:33Z</dcterms:created>
  <dcterms:modified xsi:type="dcterms:W3CDTF">2016-02-16T01:11:20Z</dcterms:modified>
</cp:coreProperties>
</file>