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<sst xmlns="http://schemas.openxmlformats.org/spreadsheetml/2006/main" count="221" uniqueCount="111">
  <si>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</si>
  <si>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</si>
  <si>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</si>
  <si>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</si>
  <si>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</si>
  <si>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</si>
  <si>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</si>
  <si>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</si>
  <si>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</si>
  <si>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</si>
  <si>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</si>
  <si>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</si>
  <si>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</si>
  <si>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</si>
  <si>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</si>
  <si>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</si>
  <si>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</si>
  <si>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</si>
  <si>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</si>
  <si>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</si>
  <si>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</si>
  <si>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</si>
  <si>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</si>
  <si>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</si>
  <si>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</si>
  <si>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</si>
  <si>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</si>
  <si>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</si>
  <si>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</si>
  <si>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</si>
  <si>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</si>
  <si>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</si>
  <si>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</si>
  <si>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</si>
  <si>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</si>
  <si>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</si>
  <si>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</si>
  <si>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</si>
  <si>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</si>
  <si>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</si>
  <si>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</si>
  <si>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</si>
  <si>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</si>
  <si>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</si>
  <si>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</si>
  <si>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</si>
  <si>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</si>
  <si>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</si>
  <si>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</si>
  <si>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</si>
  <si>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</si>
  <si>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</si>
  <si>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</si>
  <si>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</si>
  <si>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</si>
  <si>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</si>
  <si>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</si>
  <si>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</si>
  <si>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</si>
  <si>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</si>
  <si>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</si>
  <si>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</si>
  <si>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</si>
  <si>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</si>
  <si>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</si>
  <si>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</si>
  <si>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</si>
  <si>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</si>
  <si>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</si>
  <si>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</si>
  <si>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</si>
  <si>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</si>
  <si>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</si>
  <si>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</si>
  <si>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</si>
  <si>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</si>
  <si>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</si>
  <si>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</si>
  <si>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</si>
  <si>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</si>
  <si>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</si>
  <si>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</si>
  <si>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</si>
  <si>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</si>
  <si>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</si>
  <si>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</si>
  <si>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</si>
  <si>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</si>
  <si>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</si>
  <si>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</si>
  <si>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</si>
  <si>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</si>
  <si>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</si>
  <si>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</si>
  <si>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</si>
  <si>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</si>
  <si>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玉川村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</si>
  <si>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</si>
  <si>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</si>
  <si>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</si>
  <si>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</si>
  <si>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</si>
  <si>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</si>
  <si>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</si>
  <si>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</si>
  <si>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</si>
  <si>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</si>
  <si>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</si>
  <si>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数値として表れていないものの古い施設で供用開始から20年を超える施設もあるため、老朽化に備え修繕や更新など対策をする必要がある。
　また、より詳しく分析するために固定資産の調査を行い固定資産台帳の整備を行うなど対策が必要。</t>
    <rPh sb="1" eb="3">
      <t>スウチ</t>
    </rPh>
    <rPh sb="6" eb="7">
      <t>アラワ</t>
    </rPh>
    <rPh sb="15" eb="16">
      <t>フル</t>
    </rPh>
    <rPh sb="17" eb="19">
      <t>シセツ</t>
    </rPh>
    <rPh sb="20" eb="22">
      <t>キョウヨウ</t>
    </rPh>
    <rPh sb="22" eb="24">
      <t>カイシ</t>
    </rPh>
    <rPh sb="28" eb="29">
      <t>ネン</t>
    </rPh>
    <rPh sb="30" eb="31">
      <t>コ</t>
    </rPh>
    <rPh sb="33" eb="35">
      <t>シセツ</t>
    </rPh>
    <rPh sb="41" eb="44">
      <t>ロウキュウカ</t>
    </rPh>
    <rPh sb="45" eb="46">
      <t>ソナ</t>
    </rPh>
    <rPh sb="47" eb="49">
      <t>シュウゼン</t>
    </rPh>
    <rPh sb="50" eb="52">
      <t>コウシン</t>
    </rPh>
    <rPh sb="54" eb="56">
      <t>タイサク</t>
    </rPh>
    <rPh sb="59" eb="61">
      <t>ヒツヨウ</t>
    </rPh>
    <rPh sb="72" eb="73">
      <t>クワ</t>
    </rPh>
    <rPh sb="75" eb="77">
      <t>ブンセキ</t>
    </rPh>
    <rPh sb="82" eb="84">
      <t>コテイ</t>
    </rPh>
    <rPh sb="84" eb="86">
      <t>シサン</t>
    </rPh>
    <rPh sb="87" eb="89">
      <t>チョウサ</t>
    </rPh>
    <rPh sb="90" eb="91">
      <t>オコナ</t>
    </rPh>
    <rPh sb="92" eb="94">
      <t>コテイ</t>
    </rPh>
    <rPh sb="94" eb="96">
      <t>シサン</t>
    </rPh>
    <rPh sb="96" eb="98">
      <t>ダイチョウ</t>
    </rPh>
    <rPh sb="99" eb="101">
      <t>セイビ</t>
    </rPh>
    <rPh sb="102" eb="103">
      <t>オコナ</t>
    </rPh>
    <rPh sb="106" eb="108">
      <t>タイサク</t>
    </rPh>
    <rPh sb="109" eb="111">
      <t>ヒツヨウ</t>
    </rPh>
    <phoneticPr fontId="4"/>
  </si>
  <si>
    <t>　普及率が50％未満であり、普及率の向上が一番の課題である。普及率向上のため未接続家庭を対象とした普及活動をし、料金収入の増加を目指したい。
　２でもあげた通り固定資産の把握ができていないため老朽化の状況を検討するためにも固定資産台帳の整備をし、計画的な施設、管渠の更新を行っていく。</t>
    <rPh sb="1" eb="3">
      <t>フキュウ</t>
    </rPh>
    <rPh sb="3" eb="4">
      <t>リツ</t>
    </rPh>
    <rPh sb="8" eb="10">
      <t>ミマン</t>
    </rPh>
    <rPh sb="14" eb="16">
      <t>フキュウ</t>
    </rPh>
    <rPh sb="16" eb="17">
      <t>リツ</t>
    </rPh>
    <rPh sb="18" eb="20">
      <t>コウジョウ</t>
    </rPh>
    <rPh sb="21" eb="23">
      <t>イチバン</t>
    </rPh>
    <rPh sb="24" eb="26">
      <t>カダイ</t>
    </rPh>
    <rPh sb="30" eb="32">
      <t>フキュウ</t>
    </rPh>
    <rPh sb="32" eb="33">
      <t>リツ</t>
    </rPh>
    <rPh sb="33" eb="35">
      <t>コウジョウ</t>
    </rPh>
    <rPh sb="38" eb="41">
      <t>ミセツゾク</t>
    </rPh>
    <rPh sb="41" eb="43">
      <t>カテイ</t>
    </rPh>
    <rPh sb="44" eb="46">
      <t>タイショウ</t>
    </rPh>
    <rPh sb="49" eb="51">
      <t>フキュウ</t>
    </rPh>
    <rPh sb="51" eb="53">
      <t>カツドウ</t>
    </rPh>
    <rPh sb="56" eb="58">
      <t>リョウキン</t>
    </rPh>
    <rPh sb="58" eb="60">
      <t>シュウニュウ</t>
    </rPh>
    <rPh sb="61" eb="63">
      <t>ゾウカ</t>
    </rPh>
    <rPh sb="64" eb="66">
      <t>メザ</t>
    </rPh>
    <rPh sb="78" eb="79">
      <t>トオ</t>
    </rPh>
    <rPh sb="80" eb="82">
      <t>コテイ</t>
    </rPh>
    <rPh sb="82" eb="84">
      <t>シサン</t>
    </rPh>
    <rPh sb="85" eb="87">
      <t>ハアク</t>
    </rPh>
    <rPh sb="96" eb="99">
      <t>ロウキュウカ</t>
    </rPh>
    <rPh sb="100" eb="102">
      <t>ジョウキョウ</t>
    </rPh>
    <rPh sb="103" eb="105">
      <t>ケントウ</t>
    </rPh>
    <rPh sb="111" eb="113">
      <t>コテイ</t>
    </rPh>
    <rPh sb="113" eb="115">
      <t>シサン</t>
    </rPh>
    <rPh sb="115" eb="117">
      <t>ダイチョウ</t>
    </rPh>
    <rPh sb="118" eb="120">
      <t>セイビ</t>
    </rPh>
    <rPh sb="123" eb="126">
      <t>ケイカクテキ</t>
    </rPh>
    <rPh sb="127" eb="129">
      <t>シセツ</t>
    </rPh>
    <rPh sb="130" eb="131">
      <t>カン</t>
    </rPh>
    <rPh sb="131" eb="132">
      <t>キョ</t>
    </rPh>
    <rPh sb="133" eb="135">
      <t>コウシン</t>
    </rPh>
    <rPh sb="136" eb="137">
      <t>オコナ</t>
    </rPh>
    <phoneticPr fontId="4"/>
  </si>
  <si>
    <t>　収益的収支比率が50％を割るなど経営状況はいいとはいえないものの、その大部分を占めているのが企業債償還金である。債務残高のグラフを見てわかる通り全国平均、類似団体平均と比較してもかなり高い水準にある。しかし、平成22年度より右肩下がりになっており、改善の傾向がみられる。普及率の向上によりさらに改善していくものと考えられ、普及率向上が今後の当面の課題といえる。
　施設利用率が全国平均や類似団体平均と比較し低く、処理施設に余裕がある。そのせいか処理原価は比較的高い水準で推移している。平成24年度に処理原価が上昇した理由として修繕費の増額や償還利子の増額があげられる。
　</t>
    <rPh sb="1" eb="4">
      <t>シュウエキテキ</t>
    </rPh>
    <rPh sb="4" eb="6">
      <t>シュウシ</t>
    </rPh>
    <rPh sb="6" eb="8">
      <t>ヒリツ</t>
    </rPh>
    <rPh sb="13" eb="14">
      <t>ワ</t>
    </rPh>
    <rPh sb="17" eb="19">
      <t>ケイエイ</t>
    </rPh>
    <rPh sb="19" eb="21">
      <t>ジョウキョウ</t>
    </rPh>
    <rPh sb="36" eb="39">
      <t>ダイブブン</t>
    </rPh>
    <rPh sb="40" eb="41">
      <t>シ</t>
    </rPh>
    <rPh sb="47" eb="49">
      <t>キギョウ</t>
    </rPh>
    <rPh sb="49" eb="50">
      <t>サイ</t>
    </rPh>
    <rPh sb="50" eb="53">
      <t>ショウカンキン</t>
    </rPh>
    <rPh sb="57" eb="59">
      <t>サイム</t>
    </rPh>
    <rPh sb="59" eb="61">
      <t>ザンダカ</t>
    </rPh>
    <rPh sb="66" eb="67">
      <t>ミ</t>
    </rPh>
    <rPh sb="71" eb="72">
      <t>トオ</t>
    </rPh>
    <rPh sb="73" eb="75">
      <t>ゼンコク</t>
    </rPh>
    <rPh sb="75" eb="77">
      <t>ヘイキン</t>
    </rPh>
    <rPh sb="78" eb="80">
      <t>ルイジ</t>
    </rPh>
    <rPh sb="80" eb="82">
      <t>ダンタイ</t>
    </rPh>
    <rPh sb="82" eb="84">
      <t>ヘイキン</t>
    </rPh>
    <rPh sb="85" eb="87">
      <t>ヒカク</t>
    </rPh>
    <rPh sb="93" eb="94">
      <t>タカ</t>
    </rPh>
    <rPh sb="95" eb="97">
      <t>スイジュン</t>
    </rPh>
    <rPh sb="105" eb="107">
      <t>ヘイセイ</t>
    </rPh>
    <rPh sb="109" eb="110">
      <t>ネン</t>
    </rPh>
    <rPh sb="110" eb="111">
      <t>ド</t>
    </rPh>
    <rPh sb="113" eb="116">
      <t>ミギカタサ</t>
    </rPh>
    <rPh sb="125" eb="127">
      <t>カイゼン</t>
    </rPh>
    <rPh sb="128" eb="130">
      <t>ケイコウ</t>
    </rPh>
    <rPh sb="136" eb="138">
      <t>フキュウ</t>
    </rPh>
    <rPh sb="138" eb="139">
      <t>リツ</t>
    </rPh>
    <rPh sb="140" eb="142">
      <t>コウジョウ</t>
    </rPh>
    <rPh sb="148" eb="150">
      <t>カイゼン</t>
    </rPh>
    <rPh sb="157" eb="158">
      <t>カンガ</t>
    </rPh>
    <rPh sb="162" eb="164">
      <t>フキュウ</t>
    </rPh>
    <rPh sb="164" eb="165">
      <t>リツ</t>
    </rPh>
    <rPh sb="165" eb="167">
      <t>コウジョウ</t>
    </rPh>
    <rPh sb="168" eb="170">
      <t>コンゴ</t>
    </rPh>
    <rPh sb="171" eb="173">
      <t>トウメン</t>
    </rPh>
    <rPh sb="174" eb="176">
      <t>カダイ</t>
    </rPh>
    <rPh sb="183" eb="185">
      <t>シセツ</t>
    </rPh>
    <rPh sb="185" eb="188">
      <t>リヨウリツ</t>
    </rPh>
    <rPh sb="189" eb="191">
      <t>ゼンコク</t>
    </rPh>
    <rPh sb="191" eb="193">
      <t>ヘイキン</t>
    </rPh>
    <rPh sb="194" eb="196">
      <t>ルイジ</t>
    </rPh>
    <rPh sb="196" eb="198">
      <t>ダンタイ</t>
    </rPh>
    <rPh sb="198" eb="200">
      <t>ヘイキン</t>
    </rPh>
    <rPh sb="201" eb="203">
      <t>ヒカク</t>
    </rPh>
    <rPh sb="204" eb="205">
      <t>ヒク</t>
    </rPh>
    <rPh sb="207" eb="209">
      <t>ショリ</t>
    </rPh>
    <rPh sb="209" eb="211">
      <t>シセツ</t>
    </rPh>
    <rPh sb="212" eb="214">
      <t>ヨユウ</t>
    </rPh>
    <rPh sb="223" eb="225">
      <t>ショリ</t>
    </rPh>
    <rPh sb="225" eb="227">
      <t>ゲンカ</t>
    </rPh>
    <rPh sb="228" eb="231">
      <t>ヒカクテキ</t>
    </rPh>
    <rPh sb="231" eb="232">
      <t>タカ</t>
    </rPh>
    <rPh sb="233" eb="235">
      <t>スイジュン</t>
    </rPh>
    <rPh sb="236" eb="238">
      <t>スイイ</t>
    </rPh>
    <rPh sb="243" eb="245">
      <t>ヘイセイ</t>
    </rPh>
    <rPh sb="247" eb="248">
      <t>ネン</t>
    </rPh>
    <rPh sb="248" eb="249">
      <t>ド</t>
    </rPh>
    <rPh sb="250" eb="252">
      <t>ショリ</t>
    </rPh>
    <rPh sb="252" eb="254">
      <t>ゲンカ</t>
    </rPh>
    <rPh sb="255" eb="257">
      <t>ジョウショウ</t>
    </rPh>
    <rPh sb="259" eb="261">
      <t>リユウ</t>
    </rPh>
    <rPh sb="264" eb="267">
      <t>シュウゼンヒ</t>
    </rPh>
    <rPh sb="268" eb="270">
      <t>ゾウガク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</si>
</sst>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0.88</c:v>
                </c:pt>
                <c:pt idx="3" formatCode="#,##0.00;&quot;△&quot;#,##0.00;&quot;-&quot;">
                  <c:v>0.44</c:v>
                </c:pt>
                <c:pt idx="4">
                  <c:v>0</c:v>
                </c:pt>
              </c:numCache>
            </c:numRef>
          </c:val>
        </c:ser>
        <c:dLbls>
          <c:showLegendKey val="0"/>
          <c:showVal val="0"/>
          <c:showCatName val="0"/>
          <c:showSerName val="0"/>
          <c:showPercent val="0"/>
          <c:showBubbleSize val="0"/>
        </c:dLbls>
        <c:gapWidth val="150"/>
        <c:axId val="81778560"/>
        <c:axId val="817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81778560"/>
        <c:axId val="81784832"/>
      </c:lineChart>
      <c:dateAx>
        <c:axId val="81778560"/>
        <c:scaling>
          <c:orientation val="minMax"/>
        </c:scaling>
        <c:delete val="1"/>
        <c:axPos val="b"/>
        <c:numFmt formatCode="ge" sourceLinked="1"/>
        <c:majorTickMark val="none"/>
        <c:minorTickMark val="none"/>
        <c:tickLblPos val="none"/>
        <c:crossAx val="81784832"/>
        <c:crosses val="autoZero"/>
        <c:auto val="1"/>
        <c:lblOffset val="100"/>
        <c:baseTimeUnit val="years"/>
      </c:dateAx>
      <c:valAx>
        <c:axId val="817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41.16</c:v>
                </c:pt>
                <c:pt idx="1">
                  <c:v>40.03</c:v>
                </c:pt>
                <c:pt idx="2">
                  <c:v>39.04</c:v>
                </c:pt>
                <c:pt idx="3">
                  <c:v>39.04</c:v>
                </c:pt>
                <c:pt idx="4">
                  <c:v>39.04</c:v>
                </c:pt>
              </c:numCache>
            </c:numRef>
          </c:val>
        </c:ser>
        <c:dLbls>
          <c:showLegendKey val="0"/>
          <c:showVal val="0"/>
          <c:showCatName val="0"/>
          <c:showSerName val="0"/>
          <c:showPercent val="0"/>
          <c:showBubbleSize val="0"/>
        </c:dLbls>
        <c:gapWidth val="150"/>
        <c:axId val="92772608"/>
        <c:axId val="9279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55.49</c:v>
                </c:pt>
                <c:pt idx="2">
                  <c:v>54.99</c:v>
                </c:pt>
                <c:pt idx="3">
                  <c:v>54.36</c:v>
                </c:pt>
                <c:pt idx="4">
                  <c:v>53.52</c:v>
                </c:pt>
              </c:numCache>
            </c:numRef>
          </c:val>
          <c:smooth val="0"/>
        </c:ser>
        <c:dLbls>
          <c:showLegendKey val="0"/>
          <c:showVal val="0"/>
          <c:showCatName val="0"/>
          <c:showSerName val="0"/>
          <c:showPercent val="0"/>
          <c:showBubbleSize val="0"/>
        </c:dLbls>
        <c:marker val="1"/>
        <c:smooth val="0"/>
        <c:axId val="92772608"/>
        <c:axId val="92795264"/>
      </c:lineChart>
      <c:dateAx>
        <c:axId val="92772608"/>
        <c:scaling>
          <c:orientation val="minMax"/>
        </c:scaling>
        <c:delete val="1"/>
        <c:axPos val="b"/>
        <c:numFmt formatCode="ge" sourceLinked="1"/>
        <c:majorTickMark val="none"/>
        <c:minorTickMark val="none"/>
        <c:tickLblPos val="none"/>
        <c:crossAx val="92795264"/>
        <c:crosses val="autoZero"/>
        <c:auto val="1"/>
        <c:lblOffset val="100"/>
        <c:baseTimeUnit val="years"/>
      </c:dateAx>
      <c:valAx>
        <c:axId val="927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7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82.91</c:v>
                </c:pt>
                <c:pt idx="1">
                  <c:v>84.3</c:v>
                </c:pt>
                <c:pt idx="2">
                  <c:v>84.89</c:v>
                </c:pt>
                <c:pt idx="3">
                  <c:v>90.04</c:v>
                </c:pt>
                <c:pt idx="4">
                  <c:v>88.76</c:v>
                </c:pt>
              </c:numCache>
            </c:numRef>
          </c:val>
        </c:ser>
        <c:dLbls>
          <c:showLegendKey val="0"/>
          <c:showVal val="0"/>
          <c:showCatName val="0"/>
          <c:showSerName val="0"/>
          <c:showPercent val="0"/>
          <c:showBubbleSize val="0"/>
        </c:dLbls>
        <c:gapWidth val="150"/>
        <c:axId val="99108736"/>
        <c:axId val="9913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9108736"/>
        <c:axId val="99135488"/>
      </c:lineChart>
      <c:dateAx>
        <c:axId val="99108736"/>
        <c:scaling>
          <c:orientation val="minMax"/>
        </c:scaling>
        <c:delete val="1"/>
        <c:axPos val="b"/>
        <c:numFmt formatCode="ge" sourceLinked="1"/>
        <c:majorTickMark val="none"/>
        <c:minorTickMark val="none"/>
        <c:tickLblPos val="none"/>
        <c:crossAx val="99135488"/>
        <c:crosses val="autoZero"/>
        <c:auto val="1"/>
        <c:lblOffset val="100"/>
        <c:baseTimeUnit val="years"/>
      </c:dateAx>
      <c:valAx>
        <c:axId val="9913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52.28</c:v>
                </c:pt>
                <c:pt idx="1">
                  <c:v>52.44</c:v>
                </c:pt>
                <c:pt idx="2">
                  <c:v>40.840000000000003</c:v>
                </c:pt>
                <c:pt idx="3">
                  <c:v>34.36</c:v>
                </c:pt>
                <c:pt idx="4">
                  <c:v>48.38</c:v>
                </c:pt>
              </c:numCache>
            </c:numRef>
          </c:val>
        </c:ser>
        <c:dLbls>
          <c:showLegendKey val="0"/>
          <c:showVal val="0"/>
          <c:showCatName val="0"/>
          <c:showSerName val="0"/>
          <c:showPercent val="0"/>
          <c:showBubbleSize val="0"/>
        </c:dLbls>
        <c:gapWidth val="150"/>
        <c:axId val="83326464"/>
        <c:axId val="8332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26464"/>
        <c:axId val="83328384"/>
      </c:lineChart>
      <c:dateAx>
        <c:axId val="83326464"/>
        <c:scaling>
          <c:orientation val="minMax"/>
        </c:scaling>
        <c:delete val="1"/>
        <c:axPos val="b"/>
        <c:numFmt formatCode="ge" sourceLinked="1"/>
        <c:majorTickMark val="none"/>
        <c:minorTickMark val="none"/>
        <c:tickLblPos val="none"/>
        <c:crossAx val="83328384"/>
        <c:crosses val="autoZero"/>
        <c:auto val="1"/>
        <c:lblOffset val="100"/>
        <c:baseTimeUnit val="years"/>
      </c:dateAx>
      <c:valAx>
        <c:axId val="8332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62944"/>
        <c:axId val="833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62944"/>
        <c:axId val="83364864"/>
      </c:lineChart>
      <c:dateAx>
        <c:axId val="83362944"/>
        <c:scaling>
          <c:orientation val="minMax"/>
        </c:scaling>
        <c:delete val="1"/>
        <c:axPos val="b"/>
        <c:numFmt formatCode="ge" sourceLinked="1"/>
        <c:majorTickMark val="none"/>
        <c:minorTickMark val="none"/>
        <c:tickLblPos val="none"/>
        <c:crossAx val="83364864"/>
        <c:crosses val="autoZero"/>
        <c:auto val="1"/>
        <c:lblOffset val="100"/>
        <c:baseTimeUnit val="years"/>
      </c:dateAx>
      <c:valAx>
        <c:axId val="833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567360"/>
        <c:axId val="8356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567360"/>
        <c:axId val="83569280"/>
      </c:lineChart>
      <c:dateAx>
        <c:axId val="83567360"/>
        <c:scaling>
          <c:orientation val="minMax"/>
        </c:scaling>
        <c:delete val="1"/>
        <c:axPos val="b"/>
        <c:numFmt formatCode="ge" sourceLinked="1"/>
        <c:majorTickMark val="none"/>
        <c:minorTickMark val="none"/>
        <c:tickLblPos val="none"/>
        <c:crossAx val="83569280"/>
        <c:crosses val="autoZero"/>
        <c:auto val="1"/>
        <c:lblOffset val="100"/>
        <c:baseTimeUnit val="years"/>
      </c:dateAx>
      <c:valAx>
        <c:axId val="835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775872"/>
        <c:axId val="8377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775872"/>
        <c:axId val="83777792"/>
      </c:lineChart>
      <c:dateAx>
        <c:axId val="83775872"/>
        <c:scaling>
          <c:orientation val="minMax"/>
        </c:scaling>
        <c:delete val="1"/>
        <c:axPos val="b"/>
        <c:numFmt formatCode="ge" sourceLinked="1"/>
        <c:majorTickMark val="none"/>
        <c:minorTickMark val="none"/>
        <c:tickLblPos val="none"/>
        <c:crossAx val="83777792"/>
        <c:crosses val="autoZero"/>
        <c:auto val="1"/>
        <c:lblOffset val="100"/>
        <c:baseTimeUnit val="years"/>
      </c:dateAx>
      <c:valAx>
        <c:axId val="837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7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902464"/>
        <c:axId val="839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02464"/>
        <c:axId val="83904384"/>
      </c:lineChart>
      <c:dateAx>
        <c:axId val="83902464"/>
        <c:scaling>
          <c:orientation val="minMax"/>
        </c:scaling>
        <c:delete val="1"/>
        <c:axPos val="b"/>
        <c:numFmt formatCode="ge" sourceLinked="1"/>
        <c:majorTickMark val="none"/>
        <c:minorTickMark val="none"/>
        <c:tickLblPos val="none"/>
        <c:crossAx val="83904384"/>
        <c:crosses val="autoZero"/>
        <c:auto val="1"/>
        <c:lblOffset val="100"/>
        <c:baseTimeUnit val="years"/>
      </c:dateAx>
      <c:valAx>
        <c:axId val="839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0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3282.51</c:v>
                </c:pt>
                <c:pt idx="1">
                  <c:v>3161.78</c:v>
                </c:pt>
                <c:pt idx="2">
                  <c:v>2573.27</c:v>
                </c:pt>
                <c:pt idx="3">
                  <c:v>2556.75</c:v>
                </c:pt>
                <c:pt idx="4">
                  <c:v>2208.63</c:v>
                </c:pt>
              </c:numCache>
            </c:numRef>
          </c:val>
        </c:ser>
        <c:dLbls>
          <c:showLegendKey val="0"/>
          <c:showVal val="0"/>
          <c:showCatName val="0"/>
          <c:showSerName val="0"/>
          <c:showPercent val="0"/>
          <c:showBubbleSize val="0"/>
        </c:dLbls>
        <c:gapWidth val="150"/>
        <c:axId val="83967360"/>
        <c:axId val="8398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83967360"/>
        <c:axId val="83985920"/>
      </c:lineChart>
      <c:dateAx>
        <c:axId val="83967360"/>
        <c:scaling>
          <c:orientation val="minMax"/>
        </c:scaling>
        <c:delete val="1"/>
        <c:axPos val="b"/>
        <c:numFmt formatCode="ge" sourceLinked="1"/>
        <c:majorTickMark val="none"/>
        <c:minorTickMark val="none"/>
        <c:tickLblPos val="none"/>
        <c:crossAx val="83985920"/>
        <c:crosses val="autoZero"/>
        <c:auto val="1"/>
        <c:lblOffset val="100"/>
        <c:baseTimeUnit val="years"/>
      </c:dateAx>
      <c:valAx>
        <c:axId val="839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42.39</c:v>
                </c:pt>
                <c:pt idx="1">
                  <c:v>41.5</c:v>
                </c:pt>
                <c:pt idx="2">
                  <c:v>32.75</c:v>
                </c:pt>
                <c:pt idx="3">
                  <c:v>29.33</c:v>
                </c:pt>
                <c:pt idx="4">
                  <c:v>40.130000000000003</c:v>
                </c:pt>
              </c:numCache>
            </c:numRef>
          </c:val>
        </c:ser>
        <c:dLbls>
          <c:showLegendKey val="0"/>
          <c:showVal val="0"/>
          <c:showCatName val="0"/>
          <c:showSerName val="0"/>
          <c:showPercent val="0"/>
          <c:showBubbleSize val="0"/>
        </c:dLbls>
        <c:gapWidth val="150"/>
        <c:axId val="84020224"/>
        <c:axId val="840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84020224"/>
        <c:axId val="84042880"/>
      </c:lineChart>
      <c:dateAx>
        <c:axId val="84020224"/>
        <c:scaling>
          <c:orientation val="minMax"/>
        </c:scaling>
        <c:delete val="1"/>
        <c:axPos val="b"/>
        <c:numFmt formatCode="ge" sourceLinked="1"/>
        <c:majorTickMark val="none"/>
        <c:minorTickMark val="none"/>
        <c:tickLblPos val="none"/>
        <c:crossAx val="84042880"/>
        <c:crosses val="autoZero"/>
        <c:auto val="1"/>
        <c:lblOffset val="100"/>
        <c:baseTimeUnit val="years"/>
      </c:dateAx>
      <c:valAx>
        <c:axId val="840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382.55</c:v>
                </c:pt>
                <c:pt idx="1">
                  <c:v>394.34</c:v>
                </c:pt>
                <c:pt idx="2">
                  <c:v>544.39</c:v>
                </c:pt>
                <c:pt idx="3">
                  <c:v>570.23</c:v>
                </c:pt>
                <c:pt idx="4">
                  <c:v>443.05</c:v>
                </c:pt>
              </c:numCache>
            </c:numRef>
          </c:val>
        </c:ser>
        <c:dLbls>
          <c:showLegendKey val="0"/>
          <c:showVal val="0"/>
          <c:showCatName val="0"/>
          <c:showSerName val="0"/>
          <c:showPercent val="0"/>
          <c:showBubbleSize val="0"/>
        </c:dLbls>
        <c:gapWidth val="150"/>
        <c:axId val="92736128"/>
        <c:axId val="927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2736128"/>
        <c:axId val="92762880"/>
      </c:lineChart>
      <c:dateAx>
        <c:axId val="92736128"/>
        <c:scaling>
          <c:orientation val="minMax"/>
        </c:scaling>
        <c:delete val="1"/>
        <c:axPos val="b"/>
        <c:numFmt formatCode="ge" sourceLinked="1"/>
        <c:majorTickMark val="none"/>
        <c:minorTickMark val="none"/>
        <c:tickLblPos val="none"/>
        <c:crossAx val="92762880"/>
        <c:crosses val="autoZero"/>
        <c:auto val="1"/>
        <c:lblOffset val="100"/>
        <c:baseTimeUnit val="years"/>
      </c:dateAx>
      <c:valAx>
        <c:axId val="927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Q11" zoomScale="70" zoomScaleNormal="7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玉川村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6992</v>
      </c>
      <c r="AM8" s="47"/>
      <c r="AN8" s="47"/>
      <c r="AO8" s="47"/>
      <c r="AP8" s="47"/>
      <c r="AQ8" s="47"/>
      <c r="AR8" s="47"/>
      <c r="AS8" s="47"/>
      <c r="AT8" s="43">
        <f>データ!S6</f>
        <v>46.67</v>
      </c>
      <c r="AU8" s="43"/>
      <c r="AV8" s="43"/>
      <c r="AW8" s="43"/>
      <c r="AX8" s="43"/>
      <c r="AY8" s="43"/>
      <c r="AZ8" s="43"/>
      <c r="BA8" s="43"/>
      <c r="BB8" s="43">
        <f>データ!T6</f>
        <v>149.82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48.77</v>
      </c>
      <c r="Q10" s="43"/>
      <c r="R10" s="43"/>
      <c r="S10" s="43"/>
      <c r="T10" s="43"/>
      <c r="U10" s="43"/>
      <c r="V10" s="43"/>
      <c r="W10" s="43">
        <f>データ!P6</f>
        <v>100</v>
      </c>
      <c r="X10" s="43"/>
      <c r="Y10" s="43"/>
      <c r="Z10" s="43"/>
      <c r="AA10" s="43"/>
      <c r="AB10" s="43"/>
      <c r="AC10" s="43"/>
      <c r="AD10" s="47">
        <f>データ!Q6</f>
        <v>4113</v>
      </c>
      <c r="AE10" s="47"/>
      <c r="AF10" s="47"/>
      <c r="AG10" s="47"/>
      <c r="AH10" s="47"/>
      <c r="AI10" s="47"/>
      <c r="AJ10" s="47"/>
      <c r="AK10" s="2"/>
      <c r="AL10" s="47">
        <f>データ!U6</f>
        <v>3390</v>
      </c>
      <c r="AM10" s="47"/>
      <c r="AN10" s="47"/>
      <c r="AO10" s="47"/>
      <c r="AP10" s="47"/>
      <c r="AQ10" s="47"/>
      <c r="AR10" s="47"/>
      <c r="AS10" s="47"/>
      <c r="AT10" s="43">
        <f>データ!V6</f>
        <v>1.69</v>
      </c>
      <c r="AU10" s="43"/>
      <c r="AV10" s="43"/>
      <c r="AW10" s="43"/>
      <c r="AX10" s="43"/>
      <c r="AY10" s="43"/>
      <c r="AZ10" s="43"/>
      <c r="BA10" s="43"/>
      <c r="BB10" s="43">
        <f>データ!W6</f>
        <v>2005.92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75027</v>
      </c>
      <c r="D6" s="31">
        <f t="shared" si="3"/>
        <v>47</v>
      </c>
      <c r="E6" s="31">
        <f t="shared" si="3"/>
        <v>17</v>
      </c>
      <c r="F6" s="31">
        <f t="shared" si="3"/>
        <v>5</v>
      </c>
      <c r="G6" s="31">
        <f t="shared" si="3"/>
        <v>0</v>
      </c>
      <c r="H6" s="31" t="str">
        <f t="shared" si="3"/>
        <v>福島県　玉川村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48.77</v>
      </c>
      <c r="P6" s="32">
        <f t="shared" si="3"/>
        <v>100</v>
      </c>
      <c r="Q6" s="32">
        <f t="shared" si="3"/>
        <v>4113</v>
      </c>
      <c r="R6" s="32">
        <f t="shared" si="3"/>
        <v>6992</v>
      </c>
      <c r="S6" s="32">
        <f t="shared" si="3"/>
        <v>46.67</v>
      </c>
      <c r="T6" s="32">
        <f t="shared" si="3"/>
        <v>149.82</v>
      </c>
      <c r="U6" s="32">
        <f t="shared" si="3"/>
        <v>3390</v>
      </c>
      <c r="V6" s="32">
        <f t="shared" si="3"/>
        <v>1.69</v>
      </c>
      <c r="W6" s="32">
        <f t="shared" si="3"/>
        <v>2005.92</v>
      </c>
      <c r="X6" s="33">
        <f>IF(X7="",NA(),X7)</f>
        <v>52.28</v>
      </c>
      <c r="Y6" s="33">
        <f t="shared" ref="Y6:AG6" si="4">IF(Y7="",NA(),Y7)</f>
        <v>52.44</v>
      </c>
      <c r="Z6" s="33">
        <f t="shared" si="4"/>
        <v>40.840000000000003</v>
      </c>
      <c r="AA6" s="33">
        <f t="shared" si="4"/>
        <v>34.36</v>
      </c>
      <c r="AB6" s="33">
        <f t="shared" si="4"/>
        <v>48.38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3282.51</v>
      </c>
      <c r="BF6" s="33">
        <f t="shared" ref="BF6:BN6" si="7">IF(BF7="",NA(),BF7)</f>
        <v>3161.78</v>
      </c>
      <c r="BG6" s="33">
        <f t="shared" si="7"/>
        <v>2573.27</v>
      </c>
      <c r="BH6" s="33">
        <f t="shared" si="7"/>
        <v>2556.75</v>
      </c>
      <c r="BI6" s="33">
        <f t="shared" si="7"/>
        <v>2208.63</v>
      </c>
      <c r="BJ6" s="33">
        <f t="shared" si="7"/>
        <v>1267.26</v>
      </c>
      <c r="BK6" s="33">
        <f t="shared" si="7"/>
        <v>1239.2</v>
      </c>
      <c r="BL6" s="33">
        <f t="shared" si="7"/>
        <v>1197.82</v>
      </c>
      <c r="BM6" s="33">
        <f t="shared" si="7"/>
        <v>1126.77</v>
      </c>
      <c r="BN6" s="33">
        <f t="shared" si="7"/>
        <v>1044.8</v>
      </c>
      <c r="BO6" s="32" t="str">
        <f>IF(BO7="","",IF(BO7="-","【-】","【"&amp;SUBSTITUTE(TEXT(BO7,"#,##0.00"),"-","△")&amp;"】"))</f>
        <v>【992.47】</v>
      </c>
      <c r="BP6" s="33">
        <f>IF(BP7="",NA(),BP7)</f>
        <v>42.39</v>
      </c>
      <c r="BQ6" s="33">
        <f t="shared" ref="BQ6:BY6" si="8">IF(BQ7="",NA(),BQ7)</f>
        <v>41.5</v>
      </c>
      <c r="BR6" s="33">
        <f t="shared" si="8"/>
        <v>32.75</v>
      </c>
      <c r="BS6" s="33">
        <f t="shared" si="8"/>
        <v>29.33</v>
      </c>
      <c r="BT6" s="33">
        <f t="shared" si="8"/>
        <v>40.130000000000003</v>
      </c>
      <c r="BU6" s="33">
        <f t="shared" si="8"/>
        <v>53.42</v>
      </c>
      <c r="BV6" s="33">
        <f t="shared" si="8"/>
        <v>51.56</v>
      </c>
      <c r="BW6" s="33">
        <f t="shared" si="8"/>
        <v>51.03</v>
      </c>
      <c r="BX6" s="33">
        <f t="shared" si="8"/>
        <v>50.9</v>
      </c>
      <c r="BY6" s="33">
        <f t="shared" si="8"/>
        <v>50.82</v>
      </c>
      <c r="BZ6" s="32" t="str">
        <f>IF(BZ7="","",IF(BZ7="-","【-】","【"&amp;SUBSTITUTE(TEXT(BZ7,"#,##0.00"),"-","△")&amp;"】"))</f>
        <v>【51.49】</v>
      </c>
      <c r="CA6" s="33">
        <f>IF(CA7="",NA(),CA7)</f>
        <v>382.55</v>
      </c>
      <c r="CB6" s="33">
        <f t="shared" ref="CB6:CJ6" si="9">IF(CB7="",NA(),CB7)</f>
        <v>394.34</v>
      </c>
      <c r="CC6" s="33">
        <f t="shared" si="9"/>
        <v>544.39</v>
      </c>
      <c r="CD6" s="33">
        <f t="shared" si="9"/>
        <v>570.23</v>
      </c>
      <c r="CE6" s="33">
        <f t="shared" si="9"/>
        <v>443.05</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41.16</v>
      </c>
      <c r="CM6" s="33">
        <f t="shared" ref="CM6:CU6" si="10">IF(CM7="",NA(),CM7)</f>
        <v>40.03</v>
      </c>
      <c r="CN6" s="33">
        <f t="shared" si="10"/>
        <v>39.04</v>
      </c>
      <c r="CO6" s="33">
        <f t="shared" si="10"/>
        <v>39.04</v>
      </c>
      <c r="CP6" s="33">
        <f t="shared" si="10"/>
        <v>39.04</v>
      </c>
      <c r="CQ6" s="33">
        <f t="shared" si="10"/>
        <v>54.23</v>
      </c>
      <c r="CR6" s="33">
        <f t="shared" si="10"/>
        <v>55.49</v>
      </c>
      <c r="CS6" s="33">
        <f t="shared" si="10"/>
        <v>54.99</v>
      </c>
      <c r="CT6" s="33">
        <f t="shared" si="10"/>
        <v>54.36</v>
      </c>
      <c r="CU6" s="33">
        <f t="shared" si="10"/>
        <v>53.52</v>
      </c>
      <c r="CV6" s="32" t="str">
        <f>IF(CV7="","",IF(CV7="-","【-】","【"&amp;SUBSTITUTE(TEXT(CV7,"#,##0.00"),"-","△")&amp;"】"))</f>
        <v>【53.65】</v>
      </c>
      <c r="CW6" s="33">
        <f>IF(CW7="",NA(),CW7)</f>
        <v>82.91</v>
      </c>
      <c r="CX6" s="33">
        <f t="shared" ref="CX6:DF6" si="11">IF(CX7="",NA(),CX7)</f>
        <v>84.3</v>
      </c>
      <c r="CY6" s="33">
        <f t="shared" si="11"/>
        <v>84.89</v>
      </c>
      <c r="CZ6" s="33">
        <f t="shared" si="11"/>
        <v>90.04</v>
      </c>
      <c r="DA6" s="33">
        <f t="shared" si="11"/>
        <v>88.76</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0.88</v>
      </c>
      <c r="EG6" s="33">
        <f t="shared" si="14"/>
        <v>0.44</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75027</v>
      </c>
      <c r="D7" s="35">
        <v>47</v>
      </c>
      <c r="E7" s="35">
        <v>17</v>
      </c>
      <c r="F7" s="35">
        <v>5</v>
      </c>
      <c r="G7" s="35">
        <v>0</v>
      </c>
      <c r="H7" s="35" t="s">
        <v>96</v>
      </c>
      <c r="I7" s="35" t="s">
        <v>97</v>
      </c>
      <c r="J7" s="35" t="s">
        <v>98</v>
      </c>
      <c r="K7" s="35" t="s">
        <v>99</v>
      </c>
      <c r="L7" s="35" t="s">
        <v>100</v>
      </c>
      <c r="M7" s="36" t="s">
        <v>101</v>
      </c>
      <c r="N7" s="36" t="s">
        <v>102</v>
      </c>
      <c r="O7" s="36">
        <v>48.77</v>
      </c>
      <c r="P7" s="36">
        <v>100</v>
      </c>
      <c r="Q7" s="36">
        <v>4113</v>
      </c>
      <c r="R7" s="36">
        <v>6992</v>
      </c>
      <c r="S7" s="36">
        <v>46.67</v>
      </c>
      <c r="T7" s="36">
        <v>149.82</v>
      </c>
      <c r="U7" s="36">
        <v>3390</v>
      </c>
      <c r="V7" s="36">
        <v>1.69</v>
      </c>
      <c r="W7" s="36">
        <v>2005.92</v>
      </c>
      <c r="X7" s="36">
        <v>52.28</v>
      </c>
      <c r="Y7" s="36">
        <v>52.44</v>
      </c>
      <c r="Z7" s="36">
        <v>40.840000000000003</v>
      </c>
      <c r="AA7" s="36">
        <v>34.36</v>
      </c>
      <c r="AB7" s="36">
        <v>48.38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3282.51</v>
      </c>
      <c r="BF7" s="36">
        <v>3161.78</v>
      </c>
      <c r="BG7" s="36">
        <v>2573.27</v>
      </c>
      <c r="BH7" s="36">
        <v>2556.75</v>
      </c>
      <c r="BI7" s="36">
        <v>2208.63</v>
      </c>
      <c r="BJ7" s="36">
        <v>1267.26</v>
      </c>
      <c r="BK7" s="36">
        <v>1239.2</v>
      </c>
      <c r="BL7" s="36">
        <v>1197.82</v>
      </c>
      <c r="BM7" s="36">
        <v>1126.77</v>
      </c>
      <c r="BN7" s="36">
        <v>1044.8</v>
      </c>
      <c r="BO7" s="36">
        <v>992.47</v>
      </c>
      <c r="BP7" s="36">
        <v>42.39</v>
      </c>
      <c r="BQ7" s="36">
        <v>41.5</v>
      </c>
      <c r="BR7" s="36">
        <v>32.75</v>
      </c>
      <c r="BS7" s="36">
        <v>29.33</v>
      </c>
      <c r="BT7" s="36">
        <v>40.130000000000003</v>
      </c>
      <c r="BU7" s="36">
        <v>53.42</v>
      </c>
      <c r="BV7" s="36">
        <v>51.56</v>
      </c>
      <c r="BW7" s="36">
        <v>51.03</v>
      </c>
      <c r="BX7" s="36">
        <v>50.9</v>
      </c>
      <c r="BY7" s="36">
        <v>50.82</v>
      </c>
      <c r="BZ7" s="36">
        <v>51.49</v>
      </c>
      <c r="CA7" s="36">
        <v>382.55</v>
      </c>
      <c r="CB7" s="36">
        <v>394.34</v>
      </c>
      <c r="CC7" s="36">
        <v>544.39</v>
      </c>
      <c r="CD7" s="36">
        <v>570.23</v>
      </c>
      <c r="CE7" s="36">
        <v>443.05</v>
      </c>
      <c r="CF7" s="36">
        <v>269.12</v>
      </c>
      <c r="CG7" s="36">
        <v>283.26</v>
      </c>
      <c r="CH7" s="36">
        <v>289.60000000000002</v>
      </c>
      <c r="CI7" s="36">
        <v>293.27</v>
      </c>
      <c r="CJ7" s="36">
        <v>300.52</v>
      </c>
      <c r="CK7" s="36">
        <v>295.10000000000002</v>
      </c>
      <c r="CL7" s="36">
        <v>41.16</v>
      </c>
      <c r="CM7" s="36">
        <v>40.03</v>
      </c>
      <c r="CN7" s="36">
        <v>39.04</v>
      </c>
      <c r="CO7" s="36">
        <v>39.04</v>
      </c>
      <c r="CP7" s="36">
        <v>39.04</v>
      </c>
      <c r="CQ7" s="36">
        <v>54.23</v>
      </c>
      <c r="CR7" s="36">
        <v>55.49</v>
      </c>
      <c r="CS7" s="36">
        <v>54.99</v>
      </c>
      <c r="CT7" s="36">
        <v>54.36</v>
      </c>
      <c r="CU7" s="36">
        <v>53.52</v>
      </c>
      <c r="CV7" s="36">
        <v>53.65</v>
      </c>
      <c r="CW7" s="36">
        <v>82.91</v>
      </c>
      <c r="CX7" s="36">
        <v>84.3</v>
      </c>
      <c r="CY7" s="36">
        <v>84.89</v>
      </c>
      <c r="CZ7" s="36">
        <v>90.04</v>
      </c>
      <c r="DA7" s="36">
        <v>88.76</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0.88</v>
      </c>
      <c r="EG7" s="36">
        <v>0.44</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H-OWADA</cp:lastModifiedBy>
  <cp:lastPrinted>2016-02-16T01:35:16Z</cp:lastPrinted>
  <dcterms:created xsi:type="dcterms:W3CDTF">2016-01-14T10:57:20Z</dcterms:created>
  <dcterms:modified xsi:type="dcterms:W3CDTF">2016-02-16T02:31:52Z</dcterms:modified>
</cp:coreProperties>
</file>