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00.13\庁内共有\上下水道課\下水道係\業務係\"/>
    </mc:Choice>
  </mc:AlternateContent>
  <workbookProtection workbookPassword="B501" lockStructure="1"/>
  <bookViews>
    <workbookView xWindow="0" yWindow="0" windowWidth="19200" windowHeight="1161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<sst xmlns="http://schemas.openxmlformats.org/spreadsheetml/2006/main" count="221" uniqueCount="111">
  <si>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</si>
  <si>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</si>
  <si>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</si>
  <si>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</si>
  <si>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</si>
  <si>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</si>
  <si>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</si>
  <si>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</si>
  <si>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</si>
  <si>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</si>
  <si>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</si>
  <si>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</si>
  <si>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</si>
  <si>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</si>
  <si>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</si>
  <si>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</si>
  <si>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</si>
  <si>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</si>
  <si>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</si>
  <si>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</si>
  <si>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</si>
  <si>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</si>
  <si>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</si>
  <si>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</si>
  <si>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</si>
  <si>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</si>
  <si>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</si>
  <si>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</si>
  <si>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</si>
  <si>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</si>
  <si>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</si>
  <si>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</si>
  <si>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</si>
  <si>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</si>
  <si>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</si>
  <si>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</si>
  <si>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</si>
  <si>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</si>
  <si>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</si>
  <si>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</si>
  <si>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</si>
  <si>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</si>
  <si>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</si>
  <si>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</si>
  <si>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</si>
  <si>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</si>
  <si>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</si>
  <si>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</si>
  <si>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</si>
  <si>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</si>
  <si>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</si>
  <si>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</si>
  <si>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</si>
  <si>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</si>
  <si>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</si>
  <si>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</si>
  <si>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</si>
  <si>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</si>
  <si>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</si>
  <si>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</si>
  <si>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</si>
  <si>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</si>
  <si>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</si>
  <si>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</si>
  <si>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</si>
  <si>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</si>
  <si>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</si>
  <si>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</si>
  <si>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</si>
  <si>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</si>
  <si>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</si>
  <si>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</si>
  <si>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</si>
  <si>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</si>
  <si>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</si>
  <si>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</si>
  <si>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</si>
  <si>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</si>
  <si>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</si>
  <si>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</si>
  <si>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</si>
  <si>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</si>
  <si>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</si>
  <si>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</si>
  <si>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</si>
  <si>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</si>
  <si>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</si>
  <si>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</si>
  <si>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</si>
  <si>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</si>
  <si>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</si>
  <si>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</si>
  <si>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</si>
  <si>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</si>
  <si>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</si>
  <si>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</si>
  <si>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西郷村</t>
  </si>
  <si>
    <t>法非適用</t>
  </si>
  <si>
    <t>下水道事業</t>
  </si>
  <si>
    <t>公共下水道</t>
  </si>
  <si>
    <t>Cd2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</si>
  <si>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</si>
  <si>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</si>
  <si>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</si>
  <si>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</si>
  <si>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</si>
  <si>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</si>
  <si>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</si>
  <si>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類似団体と比較しても、全体的な数値から見ておおむね健全な経営が出来ていると思われる。しかし、管渠の老朽化対策についてほぼ未着手であるため、今後の更新投資に充てる財源を確保するという点からも、接続率向上させ経営改善を図る必要がある。</t>
    <rPh sb="0" eb="4">
      <t>ルイジダンタイ</t>
    </rPh>
    <rPh sb="5" eb="7">
      <t>ヒカク</t>
    </rPh>
    <rPh sb="11" eb="14">
      <t>ゼンタイテキ</t>
    </rPh>
    <rPh sb="15" eb="17">
      <t>スウチ</t>
    </rPh>
    <rPh sb="19" eb="20">
      <t>ミ</t>
    </rPh>
    <rPh sb="25" eb="27">
      <t>ケンゼン</t>
    </rPh>
    <rPh sb="28" eb="30">
      <t>ケイエイ</t>
    </rPh>
    <rPh sb="31" eb="33">
      <t>デキ</t>
    </rPh>
    <rPh sb="37" eb="38">
      <t>オモ</t>
    </rPh>
    <rPh sb="46" eb="48">
      <t>カンキョ</t>
    </rPh>
    <rPh sb="49" eb="54">
      <t>ロウキュウカタイサク</t>
    </rPh>
    <rPh sb="60" eb="63">
      <t>ミチャクシュ</t>
    </rPh>
    <rPh sb="69" eb="71">
      <t>コンゴ</t>
    </rPh>
    <rPh sb="72" eb="76">
      <t>コウシントウシ</t>
    </rPh>
    <rPh sb="77" eb="78">
      <t>ア</t>
    </rPh>
    <rPh sb="80" eb="82">
      <t>ザイゲン</t>
    </rPh>
    <rPh sb="83" eb="85">
      <t>カクホ</t>
    </rPh>
    <rPh sb="90" eb="91">
      <t>テン</t>
    </rPh>
    <rPh sb="95" eb="98">
      <t>セツゾクリツ</t>
    </rPh>
    <rPh sb="98" eb="100">
      <t>コウジョウ</t>
    </rPh>
    <rPh sb="102" eb="106">
      <t>ケイエイカイゼン</t>
    </rPh>
    <rPh sb="107" eb="108">
      <t>ハカ</t>
    </rPh>
    <rPh sb="109" eb="111">
      <t>ヒツヨウ</t>
    </rPh>
    <phoneticPr fontId="4"/>
  </si>
  <si>
    <t>収益的収支比率は、近年はおおむね100％に近い数値に伸びている。企業債残高対事業規模比率
は年々減少傾向にあり、経費回収率も90%程度を維持している。汚水処理原価も、類似団体平均値より低い値である。施設利用率が急激に悪化しているが、これは平成26年度末で大平浄化センターが稼働を停止し、白河都市環境センターへの接続が完了したためである。水洗化率もここ数年で上昇しているが、より一層の経営健全化のためも、地域住民へ働きかけ等を行い、接続率を更に向上させ、経営基盤の底上げを図る必要がある。</t>
    <rPh sb="0" eb="5">
      <t>シュウエキテキシュウシ</t>
    </rPh>
    <rPh sb="5" eb="7">
      <t>ヒリツ</t>
    </rPh>
    <rPh sb="9" eb="11">
      <t>キンネン</t>
    </rPh>
    <rPh sb="21" eb="22">
      <t>チカ</t>
    </rPh>
    <rPh sb="23" eb="25">
      <t>スウチ</t>
    </rPh>
    <rPh sb="26" eb="27">
      <t>ノ</t>
    </rPh>
    <rPh sb="46" eb="48">
      <t>ネンネン</t>
    </rPh>
    <rPh sb="48" eb="52">
      <t>ゲンショウケイコウ</t>
    </rPh>
    <rPh sb="168" eb="172">
      <t>スイセンカリツ</t>
    </rPh>
    <rPh sb="175" eb="177">
      <t>スウネン</t>
    </rPh>
    <rPh sb="178" eb="180">
      <t>ジョウショウ</t>
    </rPh>
    <rPh sb="188" eb="190">
      <t>イッソウ</t>
    </rPh>
    <rPh sb="191" eb="196">
      <t>ケイエイケンゼンカ</t>
    </rPh>
    <rPh sb="201" eb="205">
      <t>チイキジュウミン</t>
    </rPh>
    <rPh sb="206" eb="207">
      <t>ハタラ</t>
    </rPh>
    <rPh sb="210" eb="211">
      <t>トウ</t>
    </rPh>
    <rPh sb="212" eb="213">
      <t>オコナ</t>
    </rPh>
    <rPh sb="219" eb="220">
      <t>サラ</t>
    </rPh>
    <rPh sb="221" eb="223">
      <t>コウジョウ</t>
    </rPh>
    <rPh sb="226" eb="230">
      <t>ケイエイキバン</t>
    </rPh>
    <rPh sb="231" eb="233">
      <t>ソコア</t>
    </rPh>
    <rPh sb="235" eb="236">
      <t>ハカ</t>
    </rPh>
    <rPh sb="237" eb="239">
      <t>ヒツヨウ</t>
    </rPh>
    <phoneticPr fontId="4"/>
  </si>
  <si>
    <t>管渠改善率に関しては、類似団体平均値もほぼ同様の値だが、東日本大震災により生じた突発的なものを除き例年0％である。
現時点で管渠の更新の前に、新規での管渠布設に注力しているため、老朽化対策に着手できていないのが現状である。
しかしながら事故等の事前防止のためにも、ストックマネジメント等の導入を視野に入れ、適切な維持管理を計画的に行っていく必要がある。</t>
    <rPh sb="0" eb="5">
      <t>カンキョカイゼンリツ</t>
    </rPh>
    <rPh sb="6" eb="7">
      <t>カン</t>
    </rPh>
    <rPh sb="28" eb="34">
      <t>ヒガシニホンダイシンサイ</t>
    </rPh>
    <rPh sb="37" eb="38">
      <t>ショウ</t>
    </rPh>
    <rPh sb="40" eb="43">
      <t>トッパツテキ</t>
    </rPh>
    <rPh sb="47" eb="48">
      <t>ノゾ</t>
    </rPh>
    <rPh sb="49" eb="51">
      <t>レイネン</t>
    </rPh>
    <rPh sb="58" eb="61">
      <t>ゲンジテン</t>
    </rPh>
    <rPh sb="62" eb="64">
      <t>カンキョ</t>
    </rPh>
    <rPh sb="65" eb="67">
      <t>コウシン</t>
    </rPh>
    <rPh sb="68" eb="69">
      <t>マエ</t>
    </rPh>
    <rPh sb="71" eb="73">
      <t>シンキ</t>
    </rPh>
    <rPh sb="75" eb="79">
      <t>カンキョフセツ</t>
    </rPh>
    <rPh sb="80" eb="82">
      <t>チュウリョク</t>
    </rPh>
    <rPh sb="89" eb="92">
      <t>ロウキュウカ</t>
    </rPh>
    <rPh sb="92" eb="94">
      <t>タイサク</t>
    </rPh>
    <rPh sb="95" eb="97">
      <t>チャクシュ</t>
    </rPh>
    <rPh sb="105" eb="107">
      <t>ゲンジョウ</t>
    </rPh>
    <rPh sb="118" eb="121">
      <t>ジコトウ</t>
    </rPh>
    <rPh sb="122" eb="124">
      <t>ジゼン</t>
    </rPh>
    <rPh sb="124" eb="126">
      <t>ボウシ</t>
    </rPh>
    <rPh sb="142" eb="143">
      <t>トウ</t>
    </rPh>
    <rPh sb="144" eb="146">
      <t>ドウニュウ</t>
    </rPh>
    <rPh sb="147" eb="149">
      <t>シヤ</t>
    </rPh>
    <rPh sb="150" eb="151">
      <t>イ</t>
    </rPh>
    <rPh sb="153" eb="155">
      <t>テキセツ</t>
    </rPh>
    <rPh sb="156" eb="160">
      <t>イジカンリ</t>
    </rPh>
    <rPh sb="161" eb="163">
      <t>ケイカク</t>
    </rPh>
    <rPh sb="163" eb="164">
      <t>テキ</t>
    </rPh>
    <rPh sb="165" eb="166">
      <t>オコナ</t>
    </rPh>
    <rPh sb="170" eb="1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</si>
</sst>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0.88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58374256"/>
        <c:axId val="157997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158374256"/>
        <c:axId val="157997864"/>
      </c:lineChart>
      <c:dateAx>
        <c:axId val="158374256"/>
        <c:scaling>
          <c:orientation val="minMax"/>
        </c:scaling>
        <c:delete val="1"/>
        <c:axPos val="b"/>
        <c:numFmt formatCode="ge" sourceLinked="1"/>
        <c:majorTickMark val="none"/>
        <c:minorTickMark val="none"/>
        <c:tickLblPos val="none"/>
        <c:crossAx val="157997864"/>
        <c:crosses val="autoZero"/>
        <c:auto val="1"/>
        <c:lblOffset val="100"/>
        <c:baseTimeUnit val="years"/>
      </c:dateAx>
      <c:valAx>
        <c:axId val="15799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7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56.44</c:v>
                </c:pt>
                <c:pt idx="1">
                  <c:v>58.56</c:v>
                </c:pt>
                <c:pt idx="2">
                  <c:v>56.11</c:v>
                </c:pt>
                <c:pt idx="3">
                  <c:v>72.56</c:v>
                </c:pt>
                <c:pt idx="4">
                  <c:v>15.33</c:v>
                </c:pt>
              </c:numCache>
            </c:numRef>
          </c:val>
        </c:ser>
        <c:dLbls>
          <c:showLegendKey val="0"/>
          <c:showVal val="0"/>
          <c:showCatName val="0"/>
          <c:showSerName val="0"/>
          <c:showPercent val="0"/>
          <c:showBubbleSize val="0"/>
        </c:dLbls>
        <c:gapWidth val="150"/>
        <c:axId val="156617960"/>
        <c:axId val="158938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156617960"/>
        <c:axId val="158938944"/>
      </c:lineChart>
      <c:dateAx>
        <c:axId val="156617960"/>
        <c:scaling>
          <c:orientation val="minMax"/>
        </c:scaling>
        <c:delete val="1"/>
        <c:axPos val="b"/>
        <c:numFmt formatCode="ge" sourceLinked="1"/>
        <c:majorTickMark val="none"/>
        <c:minorTickMark val="none"/>
        <c:tickLblPos val="none"/>
        <c:crossAx val="158938944"/>
        <c:crosses val="autoZero"/>
        <c:auto val="1"/>
        <c:lblOffset val="100"/>
        <c:baseTimeUnit val="years"/>
      </c:dateAx>
      <c:valAx>
        <c:axId val="158938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1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81.81</c:v>
                </c:pt>
                <c:pt idx="1">
                  <c:v>81.760000000000005</c:v>
                </c:pt>
                <c:pt idx="2">
                  <c:v>85.39</c:v>
                </c:pt>
                <c:pt idx="3">
                  <c:v>87.35</c:v>
                </c:pt>
                <c:pt idx="4">
                  <c:v>89.86</c:v>
                </c:pt>
              </c:numCache>
            </c:numRef>
          </c:val>
        </c:ser>
        <c:dLbls>
          <c:showLegendKey val="0"/>
          <c:showVal val="0"/>
          <c:showCatName val="0"/>
          <c:showSerName val="0"/>
          <c:showPercent val="0"/>
          <c:showBubbleSize val="0"/>
        </c:dLbls>
        <c:gapWidth val="150"/>
        <c:axId val="158940120"/>
        <c:axId val="1589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158940120"/>
        <c:axId val="158940512"/>
      </c:lineChart>
      <c:dateAx>
        <c:axId val="158940120"/>
        <c:scaling>
          <c:orientation val="minMax"/>
        </c:scaling>
        <c:delete val="1"/>
        <c:axPos val="b"/>
        <c:numFmt formatCode="ge" sourceLinked="1"/>
        <c:majorTickMark val="none"/>
        <c:minorTickMark val="none"/>
        <c:tickLblPos val="none"/>
        <c:crossAx val="158940512"/>
        <c:crosses val="autoZero"/>
        <c:auto val="1"/>
        <c:lblOffset val="100"/>
        <c:baseTimeUnit val="years"/>
      </c:dateAx>
      <c:valAx>
        <c:axId val="1589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40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89.85</c:v>
                </c:pt>
                <c:pt idx="1">
                  <c:v>103.74</c:v>
                </c:pt>
                <c:pt idx="2">
                  <c:v>92.81</c:v>
                </c:pt>
                <c:pt idx="3">
                  <c:v>100.01</c:v>
                </c:pt>
                <c:pt idx="4">
                  <c:v>104.38</c:v>
                </c:pt>
              </c:numCache>
            </c:numRef>
          </c:val>
        </c:ser>
        <c:dLbls>
          <c:showLegendKey val="0"/>
          <c:showVal val="0"/>
          <c:showCatName val="0"/>
          <c:showSerName val="0"/>
          <c:showPercent val="0"/>
          <c:showBubbleSize val="0"/>
        </c:dLbls>
        <c:gapWidth val="150"/>
        <c:axId val="159074400"/>
        <c:axId val="15907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074400"/>
        <c:axId val="159074784"/>
      </c:lineChart>
      <c:dateAx>
        <c:axId val="159074400"/>
        <c:scaling>
          <c:orientation val="minMax"/>
        </c:scaling>
        <c:delete val="1"/>
        <c:axPos val="b"/>
        <c:numFmt formatCode="ge" sourceLinked="1"/>
        <c:majorTickMark val="none"/>
        <c:minorTickMark val="none"/>
        <c:tickLblPos val="none"/>
        <c:crossAx val="159074784"/>
        <c:crosses val="autoZero"/>
        <c:auto val="1"/>
        <c:lblOffset val="100"/>
        <c:baseTimeUnit val="years"/>
      </c:dateAx>
      <c:valAx>
        <c:axId val="159074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384408"/>
        <c:axId val="15911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384408"/>
        <c:axId val="159117232"/>
      </c:lineChart>
      <c:dateAx>
        <c:axId val="158384408"/>
        <c:scaling>
          <c:orientation val="minMax"/>
        </c:scaling>
        <c:delete val="1"/>
        <c:axPos val="b"/>
        <c:numFmt formatCode="ge" sourceLinked="1"/>
        <c:majorTickMark val="none"/>
        <c:minorTickMark val="none"/>
        <c:tickLblPos val="none"/>
        <c:crossAx val="159117232"/>
        <c:crosses val="autoZero"/>
        <c:auto val="1"/>
        <c:lblOffset val="100"/>
        <c:baseTimeUnit val="years"/>
      </c:dateAx>
      <c:valAx>
        <c:axId val="15911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84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614040"/>
        <c:axId val="156615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614040"/>
        <c:axId val="156615216"/>
      </c:lineChart>
      <c:dateAx>
        <c:axId val="156614040"/>
        <c:scaling>
          <c:orientation val="minMax"/>
        </c:scaling>
        <c:delete val="1"/>
        <c:axPos val="b"/>
        <c:numFmt formatCode="ge" sourceLinked="1"/>
        <c:majorTickMark val="none"/>
        <c:minorTickMark val="none"/>
        <c:tickLblPos val="none"/>
        <c:crossAx val="156615216"/>
        <c:crosses val="autoZero"/>
        <c:auto val="1"/>
        <c:lblOffset val="100"/>
        <c:baseTimeUnit val="years"/>
      </c:dateAx>
      <c:valAx>
        <c:axId val="156615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1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6618352"/>
        <c:axId val="156618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6618352"/>
        <c:axId val="156618744"/>
      </c:lineChart>
      <c:dateAx>
        <c:axId val="156618352"/>
        <c:scaling>
          <c:orientation val="minMax"/>
        </c:scaling>
        <c:delete val="1"/>
        <c:axPos val="b"/>
        <c:numFmt formatCode="ge" sourceLinked="1"/>
        <c:majorTickMark val="none"/>
        <c:minorTickMark val="none"/>
        <c:tickLblPos val="none"/>
        <c:crossAx val="156618744"/>
        <c:crosses val="autoZero"/>
        <c:auto val="1"/>
        <c:lblOffset val="100"/>
        <c:baseTimeUnit val="years"/>
      </c:dateAx>
      <c:valAx>
        <c:axId val="156618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18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272296"/>
        <c:axId val="15927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272296"/>
        <c:axId val="159272688"/>
      </c:lineChart>
      <c:dateAx>
        <c:axId val="159272296"/>
        <c:scaling>
          <c:orientation val="minMax"/>
        </c:scaling>
        <c:delete val="1"/>
        <c:axPos val="b"/>
        <c:numFmt formatCode="ge" sourceLinked="1"/>
        <c:majorTickMark val="none"/>
        <c:minorTickMark val="none"/>
        <c:tickLblPos val="none"/>
        <c:crossAx val="159272688"/>
        <c:crosses val="autoZero"/>
        <c:auto val="1"/>
        <c:lblOffset val="100"/>
        <c:baseTimeUnit val="years"/>
      </c:dateAx>
      <c:valAx>
        <c:axId val="15927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7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882.26</c:v>
                </c:pt>
                <c:pt idx="1">
                  <c:v>998.13</c:v>
                </c:pt>
                <c:pt idx="2">
                  <c:v>955.11</c:v>
                </c:pt>
                <c:pt idx="3">
                  <c:v>698.84</c:v>
                </c:pt>
                <c:pt idx="4">
                  <c:v>493.62</c:v>
                </c:pt>
              </c:numCache>
            </c:numRef>
          </c:val>
        </c:ser>
        <c:dLbls>
          <c:showLegendKey val="0"/>
          <c:showVal val="0"/>
          <c:showCatName val="0"/>
          <c:showSerName val="0"/>
          <c:showPercent val="0"/>
          <c:showBubbleSize val="0"/>
        </c:dLbls>
        <c:gapWidth val="150"/>
        <c:axId val="159273864"/>
        <c:axId val="15927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159273864"/>
        <c:axId val="159274256"/>
      </c:lineChart>
      <c:dateAx>
        <c:axId val="159273864"/>
        <c:scaling>
          <c:orientation val="minMax"/>
        </c:scaling>
        <c:delete val="1"/>
        <c:axPos val="b"/>
        <c:numFmt formatCode="ge" sourceLinked="1"/>
        <c:majorTickMark val="none"/>
        <c:minorTickMark val="none"/>
        <c:tickLblPos val="none"/>
        <c:crossAx val="159274256"/>
        <c:crosses val="autoZero"/>
        <c:auto val="1"/>
        <c:lblOffset val="100"/>
        <c:baseTimeUnit val="years"/>
      </c:dateAx>
      <c:valAx>
        <c:axId val="15927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7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86.59</c:v>
                </c:pt>
                <c:pt idx="1">
                  <c:v>109.27</c:v>
                </c:pt>
                <c:pt idx="2">
                  <c:v>92.51</c:v>
                </c:pt>
                <c:pt idx="3">
                  <c:v>93.26</c:v>
                </c:pt>
                <c:pt idx="4">
                  <c:v>90.41</c:v>
                </c:pt>
              </c:numCache>
            </c:numRef>
          </c:val>
        </c:ser>
        <c:dLbls>
          <c:showLegendKey val="0"/>
          <c:showVal val="0"/>
          <c:showCatName val="0"/>
          <c:showSerName val="0"/>
          <c:showPercent val="0"/>
          <c:showBubbleSize val="0"/>
        </c:dLbls>
        <c:gapWidth val="150"/>
        <c:axId val="158937376"/>
        <c:axId val="158937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158937376"/>
        <c:axId val="158937768"/>
      </c:lineChart>
      <c:dateAx>
        <c:axId val="158937376"/>
        <c:scaling>
          <c:orientation val="minMax"/>
        </c:scaling>
        <c:delete val="1"/>
        <c:axPos val="b"/>
        <c:numFmt formatCode="ge" sourceLinked="1"/>
        <c:majorTickMark val="none"/>
        <c:minorTickMark val="none"/>
        <c:tickLblPos val="none"/>
        <c:crossAx val="158937768"/>
        <c:crosses val="autoZero"/>
        <c:auto val="1"/>
        <c:lblOffset val="100"/>
        <c:baseTimeUnit val="years"/>
      </c:dateAx>
      <c:valAx>
        <c:axId val="15893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3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180.11</c:v>
                </c:pt>
                <c:pt idx="1">
                  <c:v>132.66999999999999</c:v>
                </c:pt>
                <c:pt idx="2">
                  <c:v>168.91</c:v>
                </c:pt>
                <c:pt idx="3">
                  <c:v>167.67</c:v>
                </c:pt>
                <c:pt idx="4">
                  <c:v>178.41</c:v>
                </c:pt>
              </c:numCache>
            </c:numRef>
          </c:val>
        </c:ser>
        <c:dLbls>
          <c:showLegendKey val="0"/>
          <c:showVal val="0"/>
          <c:showCatName val="0"/>
          <c:showSerName val="0"/>
          <c:showPercent val="0"/>
          <c:showBubbleSize val="0"/>
        </c:dLbls>
        <c:gapWidth val="150"/>
        <c:axId val="156617568"/>
        <c:axId val="156617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156617568"/>
        <c:axId val="156617176"/>
      </c:lineChart>
      <c:dateAx>
        <c:axId val="156617568"/>
        <c:scaling>
          <c:orientation val="minMax"/>
        </c:scaling>
        <c:delete val="1"/>
        <c:axPos val="b"/>
        <c:numFmt formatCode="ge" sourceLinked="1"/>
        <c:majorTickMark val="none"/>
        <c:minorTickMark val="none"/>
        <c:tickLblPos val="none"/>
        <c:crossAx val="156617176"/>
        <c:crosses val="autoZero"/>
        <c:auto val="1"/>
        <c:lblOffset val="100"/>
        <c:baseTimeUnit val="years"/>
      </c:dateAx>
      <c:valAx>
        <c:axId val="156617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61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28"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西郷村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19959</v>
      </c>
      <c r="AM8" s="47"/>
      <c r="AN8" s="47"/>
      <c r="AO8" s="47"/>
      <c r="AP8" s="47"/>
      <c r="AQ8" s="47"/>
      <c r="AR8" s="47"/>
      <c r="AS8" s="47"/>
      <c r="AT8" s="43">
        <f>データ!S6</f>
        <v>192.06</v>
      </c>
      <c r="AU8" s="43"/>
      <c r="AV8" s="43"/>
      <c r="AW8" s="43"/>
      <c r="AX8" s="43"/>
      <c r="AY8" s="43"/>
      <c r="AZ8" s="43"/>
      <c r="BA8" s="43"/>
      <c r="BB8" s="43">
        <f>データ!T6</f>
        <v>103.92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66.12</v>
      </c>
      <c r="Q10" s="43"/>
      <c r="R10" s="43"/>
      <c r="S10" s="43"/>
      <c r="T10" s="43"/>
      <c r="U10" s="43"/>
      <c r="V10" s="43"/>
      <c r="W10" s="43">
        <f>データ!P6</f>
        <v>96.15</v>
      </c>
      <c r="X10" s="43"/>
      <c r="Y10" s="43"/>
      <c r="Z10" s="43"/>
      <c r="AA10" s="43"/>
      <c r="AB10" s="43"/>
      <c r="AC10" s="43"/>
      <c r="AD10" s="47">
        <f>データ!Q6</f>
        <v>2700</v>
      </c>
      <c r="AE10" s="47"/>
      <c r="AF10" s="47"/>
      <c r="AG10" s="47"/>
      <c r="AH10" s="47"/>
      <c r="AI10" s="47"/>
      <c r="AJ10" s="47"/>
      <c r="AK10" s="2"/>
      <c r="AL10" s="47">
        <f>データ!U6</f>
        <v>13156</v>
      </c>
      <c r="AM10" s="47"/>
      <c r="AN10" s="47"/>
      <c r="AO10" s="47"/>
      <c r="AP10" s="47"/>
      <c r="AQ10" s="47"/>
      <c r="AR10" s="47"/>
      <c r="AS10" s="47"/>
      <c r="AT10" s="43">
        <f>データ!V6</f>
        <v>6.39</v>
      </c>
      <c r="AU10" s="43"/>
      <c r="AV10" s="43"/>
      <c r="AW10" s="43"/>
      <c r="AX10" s="43"/>
      <c r="AY10" s="43"/>
      <c r="AZ10" s="43"/>
      <c r="BA10" s="43"/>
      <c r="BB10" s="43">
        <f>データ!W6</f>
        <v>2058.84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74616</v>
      </c>
      <c r="D6" s="31">
        <f t="shared" si="3"/>
        <v>47</v>
      </c>
      <c r="E6" s="31">
        <f t="shared" si="3"/>
        <v>17</v>
      </c>
      <c r="F6" s="31">
        <f t="shared" si="3"/>
        <v>1</v>
      </c>
      <c r="G6" s="31">
        <f t="shared" si="3"/>
        <v>0</v>
      </c>
      <c r="H6" s="31" t="str">
        <f t="shared" si="3"/>
        <v>福島県　西郷村</v>
      </c>
      <c r="I6" s="31" t="str">
        <f t="shared" si="3"/>
        <v>法非適用</v>
      </c>
      <c r="J6" s="31" t="str">
        <f t="shared" si="3"/>
        <v>下水道事業</v>
      </c>
      <c r="K6" s="31" t="str">
        <f t="shared" si="3"/>
        <v>公共下水道</v>
      </c>
      <c r="L6" s="31" t="str">
        <f t="shared" si="3"/>
        <v>Cd2</v>
      </c>
      <c r="M6" s="32" t="str">
        <f t="shared" si="3"/>
        <v>-</v>
      </c>
      <c r="N6" s="32" t="str">
        <f t="shared" si="3"/>
        <v>該当数値なし</v>
      </c>
      <c r="O6" s="32">
        <f t="shared" si="3"/>
        <v>66.12</v>
      </c>
      <c r="P6" s="32">
        <f t="shared" si="3"/>
        <v>96.15</v>
      </c>
      <c r="Q6" s="32">
        <f t="shared" si="3"/>
        <v>2700</v>
      </c>
      <c r="R6" s="32">
        <f t="shared" si="3"/>
        <v>19959</v>
      </c>
      <c r="S6" s="32">
        <f t="shared" si="3"/>
        <v>192.06</v>
      </c>
      <c r="T6" s="32">
        <f t="shared" si="3"/>
        <v>103.92</v>
      </c>
      <c r="U6" s="32">
        <f t="shared" si="3"/>
        <v>13156</v>
      </c>
      <c r="V6" s="32">
        <f t="shared" si="3"/>
        <v>6.39</v>
      </c>
      <c r="W6" s="32">
        <f t="shared" si="3"/>
        <v>2058.84</v>
      </c>
      <c r="X6" s="33">
        <f>IF(X7="",NA(),X7)</f>
        <v>89.85</v>
      </c>
      <c r="Y6" s="33">
        <f t="shared" ref="Y6:AG6" si="4">IF(Y7="",NA(),Y7)</f>
        <v>103.74</v>
      </c>
      <c r="Z6" s="33">
        <f t="shared" si="4"/>
        <v>92.81</v>
      </c>
      <c r="AA6" s="33">
        <f t="shared" si="4"/>
        <v>100.01</v>
      </c>
      <c r="AB6" s="33">
        <f t="shared" si="4"/>
        <v>104.38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882.26</v>
      </c>
      <c r="BF6" s="33">
        <f t="shared" ref="BF6:BN6" si="7">IF(BF7="",NA(),BF7)</f>
        <v>998.13</v>
      </c>
      <c r="BG6" s="33">
        <f t="shared" si="7"/>
        <v>955.11</v>
      </c>
      <c r="BH6" s="33">
        <f t="shared" si="7"/>
        <v>698.84</v>
      </c>
      <c r="BI6" s="33">
        <f t="shared" si="7"/>
        <v>493.62</v>
      </c>
      <c r="BJ6" s="33">
        <f t="shared" si="7"/>
        <v>1352.2</v>
      </c>
      <c r="BK6" s="33">
        <f t="shared" si="7"/>
        <v>1365.62</v>
      </c>
      <c r="BL6" s="33">
        <f t="shared" si="7"/>
        <v>1309.43</v>
      </c>
      <c r="BM6" s="33">
        <f t="shared" si="7"/>
        <v>1306.92</v>
      </c>
      <c r="BN6" s="33">
        <f t="shared" si="7"/>
        <v>1203.71</v>
      </c>
      <c r="BO6" s="32" t="str">
        <f>IF(BO7="","",IF(BO7="-","【-】","【"&amp;SUBSTITUTE(TEXT(BO7,"#,##0.00"),"-","△")&amp;"】"))</f>
        <v>【776.35】</v>
      </c>
      <c r="BP6" s="33">
        <f>IF(BP7="",NA(),BP7)</f>
        <v>86.59</v>
      </c>
      <c r="BQ6" s="33">
        <f t="shared" ref="BQ6:BY6" si="8">IF(BQ7="",NA(),BQ7)</f>
        <v>109.27</v>
      </c>
      <c r="BR6" s="33">
        <f t="shared" si="8"/>
        <v>92.51</v>
      </c>
      <c r="BS6" s="33">
        <f t="shared" si="8"/>
        <v>93.26</v>
      </c>
      <c r="BT6" s="33">
        <f t="shared" si="8"/>
        <v>90.41</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180.11</v>
      </c>
      <c r="CB6" s="33">
        <f t="shared" ref="CB6:CJ6" si="9">IF(CB7="",NA(),CB7)</f>
        <v>132.66999999999999</v>
      </c>
      <c r="CC6" s="33">
        <f t="shared" si="9"/>
        <v>168.91</v>
      </c>
      <c r="CD6" s="33">
        <f t="shared" si="9"/>
        <v>167.67</v>
      </c>
      <c r="CE6" s="33">
        <f t="shared" si="9"/>
        <v>178.41</v>
      </c>
      <c r="CF6" s="33">
        <f t="shared" si="9"/>
        <v>241.2</v>
      </c>
      <c r="CG6" s="33">
        <f t="shared" si="9"/>
        <v>258.83</v>
      </c>
      <c r="CH6" s="33">
        <f t="shared" si="9"/>
        <v>251.88</v>
      </c>
      <c r="CI6" s="33">
        <f t="shared" si="9"/>
        <v>247.43</v>
      </c>
      <c r="CJ6" s="33">
        <f t="shared" si="9"/>
        <v>248.89</v>
      </c>
      <c r="CK6" s="32" t="str">
        <f>IF(CK7="","",IF(CK7="-","【-】","【"&amp;SUBSTITUTE(TEXT(CK7,"#,##0.00"),"-","△")&amp;"】"))</f>
        <v>【142.28】</v>
      </c>
      <c r="CL6" s="33">
        <f>IF(CL7="",NA(),CL7)</f>
        <v>56.44</v>
      </c>
      <c r="CM6" s="33">
        <f t="shared" ref="CM6:CU6" si="10">IF(CM7="",NA(),CM7)</f>
        <v>58.56</v>
      </c>
      <c r="CN6" s="33">
        <f t="shared" si="10"/>
        <v>56.11</v>
      </c>
      <c r="CO6" s="33">
        <f t="shared" si="10"/>
        <v>72.56</v>
      </c>
      <c r="CP6" s="33">
        <f t="shared" si="10"/>
        <v>15.33</v>
      </c>
      <c r="CQ6" s="33">
        <f t="shared" si="10"/>
        <v>49.64</v>
      </c>
      <c r="CR6" s="33">
        <f t="shared" si="10"/>
        <v>50.74</v>
      </c>
      <c r="CS6" s="33">
        <f t="shared" si="10"/>
        <v>49.29</v>
      </c>
      <c r="CT6" s="33">
        <f t="shared" si="10"/>
        <v>50.32</v>
      </c>
      <c r="CU6" s="33">
        <f t="shared" si="10"/>
        <v>49.89</v>
      </c>
      <c r="CV6" s="32" t="str">
        <f>IF(CV7="","",IF(CV7="-","【-】","【"&amp;SUBSTITUTE(TEXT(CV7,"#,##0.00"),"-","△")&amp;"】"))</f>
        <v>【60.35】</v>
      </c>
      <c r="CW6" s="33">
        <f>IF(CW7="",NA(),CW7)</f>
        <v>81.81</v>
      </c>
      <c r="CX6" s="33">
        <f t="shared" ref="CX6:DF6" si="11">IF(CX7="",NA(),CX7)</f>
        <v>81.760000000000005</v>
      </c>
      <c r="CY6" s="33">
        <f t="shared" si="11"/>
        <v>85.39</v>
      </c>
      <c r="CZ6" s="33">
        <f t="shared" si="11"/>
        <v>87.35</v>
      </c>
      <c r="DA6" s="33">
        <f t="shared" si="11"/>
        <v>89.86</v>
      </c>
      <c r="DB6" s="33">
        <f t="shared" si="11"/>
        <v>85.43</v>
      </c>
      <c r="DC6" s="33">
        <f t="shared" si="11"/>
        <v>85.1</v>
      </c>
      <c r="DD6" s="33">
        <f t="shared" si="11"/>
        <v>84.31</v>
      </c>
      <c r="DE6" s="33">
        <f t="shared" si="11"/>
        <v>84.57</v>
      </c>
      <c r="DF6" s="33">
        <f t="shared" si="11"/>
        <v>84.73</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0.88</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4" s="34" customFormat="1">
      <c r="A7" s="26"/>
      <c r="B7" s="35">
        <v>2014</v>
      </c>
      <c r="C7" s="35">
        <v>74616</v>
      </c>
      <c r="D7" s="35">
        <v>47</v>
      </c>
      <c r="E7" s="35">
        <v>17</v>
      </c>
      <c r="F7" s="35">
        <v>1</v>
      </c>
      <c r="G7" s="35">
        <v>0</v>
      </c>
      <c r="H7" s="35" t="s">
        <v>96</v>
      </c>
      <c r="I7" s="35" t="s">
        <v>97</v>
      </c>
      <c r="J7" s="35" t="s">
        <v>98</v>
      </c>
      <c r="K7" s="35" t="s">
        <v>99</v>
      </c>
      <c r="L7" s="35" t="s">
        <v>100</v>
      </c>
      <c r="M7" s="36" t="s">
        <v>101</v>
      </c>
      <c r="N7" s="36" t="s">
        <v>102</v>
      </c>
      <c r="O7" s="36">
        <v>66.12</v>
      </c>
      <c r="P7" s="36">
        <v>96.15</v>
      </c>
      <c r="Q7" s="36">
        <v>2700</v>
      </c>
      <c r="R7" s="36">
        <v>19959</v>
      </c>
      <c r="S7" s="36">
        <v>192.06</v>
      </c>
      <c r="T7" s="36">
        <v>103.92</v>
      </c>
      <c r="U7" s="36">
        <v>13156</v>
      </c>
      <c r="V7" s="36">
        <v>6.39</v>
      </c>
      <c r="W7" s="36">
        <v>2058.84</v>
      </c>
      <c r="X7" s="36">
        <v>89.85</v>
      </c>
      <c r="Y7" s="36">
        <v>103.74</v>
      </c>
      <c r="Z7" s="36">
        <v>92.81</v>
      </c>
      <c r="AA7" s="36">
        <v>100.01</v>
      </c>
      <c r="AB7" s="36">
        <v>104.38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882.26</v>
      </c>
      <c r="BF7" s="36">
        <v>998.13</v>
      </c>
      <c r="BG7" s="36">
        <v>955.11</v>
      </c>
      <c r="BH7" s="36">
        <v>698.84</v>
      </c>
      <c r="BI7" s="36">
        <v>493.62</v>
      </c>
      <c r="BJ7" s="36">
        <v>1352.2</v>
      </c>
      <c r="BK7" s="36">
        <v>1365.62</v>
      </c>
      <c r="BL7" s="36">
        <v>1309.43</v>
      </c>
      <c r="BM7" s="36">
        <v>1306.92</v>
      </c>
      <c r="BN7" s="36">
        <v>1203.71</v>
      </c>
      <c r="BO7" s="36">
        <v>776.35</v>
      </c>
      <c r="BP7" s="36">
        <v>86.59</v>
      </c>
      <c r="BQ7" s="36">
        <v>109.27</v>
      </c>
      <c r="BR7" s="36">
        <v>92.51</v>
      </c>
      <c r="BS7" s="36">
        <v>93.26</v>
      </c>
      <c r="BT7" s="36">
        <v>90.41</v>
      </c>
      <c r="BU7" s="36">
        <v>68.23</v>
      </c>
      <c r="BV7" s="36">
        <v>65.98</v>
      </c>
      <c r="BW7" s="36">
        <v>67.59</v>
      </c>
      <c r="BX7" s="36">
        <v>68.510000000000005</v>
      </c>
      <c r="BY7" s="36">
        <v>69.739999999999995</v>
      </c>
      <c r="BZ7" s="36">
        <v>96.57</v>
      </c>
      <c r="CA7" s="36">
        <v>180.11</v>
      </c>
      <c r="CB7" s="36">
        <v>132.66999999999999</v>
      </c>
      <c r="CC7" s="36">
        <v>168.91</v>
      </c>
      <c r="CD7" s="36">
        <v>167.67</v>
      </c>
      <c r="CE7" s="36">
        <v>178.41</v>
      </c>
      <c r="CF7" s="36">
        <v>241.2</v>
      </c>
      <c r="CG7" s="36">
        <v>258.83</v>
      </c>
      <c r="CH7" s="36">
        <v>251.88</v>
      </c>
      <c r="CI7" s="36">
        <v>247.43</v>
      </c>
      <c r="CJ7" s="36">
        <v>248.89</v>
      </c>
      <c r="CK7" s="36">
        <v>142.28</v>
      </c>
      <c r="CL7" s="36">
        <v>56.44</v>
      </c>
      <c r="CM7" s="36">
        <v>58.56</v>
      </c>
      <c r="CN7" s="36">
        <v>56.11</v>
      </c>
      <c r="CO7" s="36">
        <v>72.56</v>
      </c>
      <c r="CP7" s="36">
        <v>15.33</v>
      </c>
      <c r="CQ7" s="36">
        <v>49.64</v>
      </c>
      <c r="CR7" s="36">
        <v>50.74</v>
      </c>
      <c r="CS7" s="36">
        <v>49.29</v>
      </c>
      <c r="CT7" s="36">
        <v>50.32</v>
      </c>
      <c r="CU7" s="36">
        <v>49.89</v>
      </c>
      <c r="CV7" s="36">
        <v>60.35</v>
      </c>
      <c r="CW7" s="36">
        <v>81.81</v>
      </c>
      <c r="CX7" s="36">
        <v>81.760000000000005</v>
      </c>
      <c r="CY7" s="36">
        <v>85.39</v>
      </c>
      <c r="CZ7" s="36">
        <v>87.35</v>
      </c>
      <c r="DA7" s="36">
        <v>89.86</v>
      </c>
      <c r="DB7" s="36">
        <v>85.43</v>
      </c>
      <c r="DC7" s="36">
        <v>85.1</v>
      </c>
      <c r="DD7" s="36">
        <v>84.31</v>
      </c>
      <c r="DE7" s="36">
        <v>84.57</v>
      </c>
      <c r="DF7" s="36">
        <v>84.73</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0.88</v>
      </c>
      <c r="EF7" s="36">
        <v>0</v>
      </c>
      <c r="EG7" s="36">
        <v>0</v>
      </c>
      <c r="EH7" s="36">
        <v>0</v>
      </c>
      <c r="EI7" s="36">
        <v>0.01</v>
      </c>
      <c r="EJ7" s="36">
        <v>0.09</v>
      </c>
      <c r="EK7" s="36">
        <v>7.0000000000000007E-2</v>
      </c>
      <c r="EL7" s="36">
        <v>0.14000000000000001</v>
      </c>
      <c r="EM7" s="36">
        <v>0.03</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水上　和恵</cp:lastModifiedBy>
  <cp:lastPrinted>2016-02-16T00:49:02Z</cp:lastPrinted>
  <dcterms:created xsi:type="dcterms:W3CDTF">2016-02-03T08:48:09Z</dcterms:created>
  <dcterms:modified xsi:type="dcterms:W3CDTF">2016-02-16T00:49:27Z</dcterms:modified>
  <cp:category/>
</cp:coreProperties>
</file>