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v00\上下水道課\共有フォルダ\総務係\報告\Ｈ27報告\18.H28.2.16公営企業経営分析\3.下水道事業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AD10" i="4" s="1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B10" i="4"/>
  <c r="W8" i="4"/>
  <c r="B8" i="4"/>
  <c r="B6" i="4"/>
  <c r="D10" i="5" l="1"/>
  <c r="C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<sst xmlns="http://schemas.openxmlformats.org/spreadsheetml/2006/main" count="232" uniqueCount="111">
  <si>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</si>
  <si>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</si>
  <si>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</si>
  <si>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</si>
  <si>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</si>
  <si>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</si>
  <si>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</si>
  <si>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</si>
  <si>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</si>
  <si>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</si>
  <si>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</si>
  <si>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</si>
  <si>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</si>
  <si>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</si>
  <si>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</si>
  <si>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</si>
  <si>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</si>
  <si>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</si>
  <si>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</si>
  <si>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</si>
  <si>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</si>
  <si>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</si>
  <si>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</si>
  <si>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</si>
  <si>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</si>
  <si>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</si>
  <si>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</si>
  <si>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</si>
  <si>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</si>
  <si>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</si>
  <si>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</si>
  <si>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</si>
  <si>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</si>
  <si>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</si>
  <si>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</si>
  <si>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</si>
  <si>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</si>
  <si>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</si>
  <si>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</si>
  <si>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</si>
  <si>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</si>
  <si>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</si>
  <si>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</si>
  <si>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</si>
  <si>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</si>
  <si>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</si>
  <si>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</si>
  <si>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</si>
  <si>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</si>
  <si>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</si>
  <si>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</si>
  <si>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</si>
  <si>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</si>
  <si>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</si>
  <si>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</si>
  <si>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</si>
  <si>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</si>
  <si>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</si>
  <si>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</si>
  <si>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</si>
  <si>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</si>
  <si>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</si>
  <si>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</si>
  <si>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</si>
  <si>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</si>
  <si>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</si>
  <si>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</si>
  <si>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</si>
  <si>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</si>
  <si>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</si>
  <si>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</si>
  <si>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</si>
  <si>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</si>
  <si>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</si>
  <si>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</si>
  <si>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</si>
  <si>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</si>
  <si>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</si>
  <si>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</si>
  <si>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</si>
  <si>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</si>
  <si>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</si>
  <si>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</si>
  <si>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</si>
  <si>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</si>
  <si>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</si>
  <si>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</si>
  <si>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</si>
  <si>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</si>
  <si>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</si>
  <si>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</si>
  <si>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</si>
  <si>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</si>
  <si>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</si>
  <si>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</si>
  <si>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</si>
  <si>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会津美里町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</si>
  <si>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</si>
  <si>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</si>
  <si>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</si>
  <si>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</si>
  <si>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</si>
  <si>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</si>
  <si>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</si>
  <si>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</si>
  <si>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</si>
  <si>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</si>
  <si>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</si>
  <si>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収益的収支比率
維持管理経費を料金収入等で賄うことができている。
企業債現在高対事業規模比率
事業完了により、企業債残高は減少している。
経費回収率
使用料で回収すべき経費について、回収できている。
汚水処理原価
類似団体と比較し高い値となっている。維持管理経費の削減に向けた検証が必要である。
水洗化率
100％である。</t>
    <rPh sb="0" eb="3">
      <t>シュウエキテキ</t>
    </rPh>
    <rPh sb="3" eb="5">
      <t>シュウシ</t>
    </rPh>
    <rPh sb="5" eb="7">
      <t>ヒリツ</t>
    </rPh>
    <rPh sb="8" eb="10">
      <t>イジ</t>
    </rPh>
    <rPh sb="10" eb="12">
      <t>カンリ</t>
    </rPh>
    <rPh sb="12" eb="14">
      <t>ケイヒ</t>
    </rPh>
    <rPh sb="15" eb="17">
      <t>リョウキン</t>
    </rPh>
    <rPh sb="17" eb="20">
      <t>シュウニュウトウ</t>
    </rPh>
    <rPh sb="21" eb="22">
      <t>マカナ</t>
    </rPh>
    <rPh sb="34" eb="36">
      <t>キギョウ</t>
    </rPh>
    <rPh sb="36" eb="37">
      <t>サイ</t>
    </rPh>
    <rPh sb="37" eb="40">
      <t>ゲンザイダカ</t>
    </rPh>
    <rPh sb="40" eb="41">
      <t>タイ</t>
    </rPh>
    <rPh sb="41" eb="43">
      <t>ジギョウ</t>
    </rPh>
    <rPh sb="43" eb="45">
      <t>キボ</t>
    </rPh>
    <rPh sb="45" eb="47">
      <t>ヒリツ</t>
    </rPh>
    <rPh sb="48" eb="50">
      <t>ジギョウ</t>
    </rPh>
    <rPh sb="50" eb="52">
      <t>カンリョウ</t>
    </rPh>
    <rPh sb="56" eb="58">
      <t>キギョウ</t>
    </rPh>
    <rPh sb="58" eb="59">
      <t>サイ</t>
    </rPh>
    <rPh sb="59" eb="61">
      <t>ザンダカ</t>
    </rPh>
    <rPh sb="62" eb="64">
      <t>ゲンショウ</t>
    </rPh>
    <rPh sb="71" eb="73">
      <t>ケイヒ</t>
    </rPh>
    <rPh sb="73" eb="75">
      <t>カイシュウ</t>
    </rPh>
    <rPh sb="75" eb="76">
      <t>リツ</t>
    </rPh>
    <rPh sb="77" eb="79">
      <t>シヨウ</t>
    </rPh>
    <rPh sb="79" eb="80">
      <t>リョウ</t>
    </rPh>
    <rPh sb="81" eb="83">
      <t>カイシュウ</t>
    </rPh>
    <rPh sb="86" eb="88">
      <t>ケイヒ</t>
    </rPh>
    <rPh sb="93" eb="95">
      <t>カイシュウ</t>
    </rPh>
    <rPh sb="103" eb="105">
      <t>オスイ</t>
    </rPh>
    <rPh sb="105" eb="107">
      <t>ショリ</t>
    </rPh>
    <rPh sb="107" eb="109">
      <t>ゲンカ</t>
    </rPh>
    <rPh sb="110" eb="112">
      <t>ルイジ</t>
    </rPh>
    <rPh sb="112" eb="114">
      <t>ダンタイ</t>
    </rPh>
    <rPh sb="115" eb="117">
      <t>ヒカク</t>
    </rPh>
    <rPh sb="118" eb="119">
      <t>タカ</t>
    </rPh>
    <rPh sb="120" eb="121">
      <t>アタイ</t>
    </rPh>
    <rPh sb="128" eb="130">
      <t>イジ</t>
    </rPh>
    <rPh sb="130" eb="132">
      <t>カンリ</t>
    </rPh>
    <rPh sb="132" eb="134">
      <t>ケイヒ</t>
    </rPh>
    <rPh sb="135" eb="137">
      <t>サクゲン</t>
    </rPh>
    <rPh sb="138" eb="139">
      <t>ム</t>
    </rPh>
    <rPh sb="141" eb="143">
      <t>ケンショウ</t>
    </rPh>
    <rPh sb="144" eb="146">
      <t>ヒツヨウ</t>
    </rPh>
    <rPh sb="153" eb="156">
      <t>スイセンカ</t>
    </rPh>
    <rPh sb="156" eb="157">
      <t>リツ</t>
    </rPh>
    <phoneticPr fontId="4"/>
  </si>
  <si>
    <t>法定耐用年数を超えた浄化槽はないが、計画的な付帯設備等の保守点検に取り組んでいる。</t>
    <rPh sb="0" eb="2">
      <t>ホウテイ</t>
    </rPh>
    <rPh sb="2" eb="4">
      <t>タイヨウ</t>
    </rPh>
    <rPh sb="4" eb="6">
      <t>ネンスウ</t>
    </rPh>
    <rPh sb="7" eb="8">
      <t>コ</t>
    </rPh>
    <rPh sb="10" eb="13">
      <t>ジョウカソウ</t>
    </rPh>
    <rPh sb="18" eb="21">
      <t>ケイカクテキ</t>
    </rPh>
    <rPh sb="22" eb="24">
      <t>フタイ</t>
    </rPh>
    <rPh sb="24" eb="26">
      <t>セツビ</t>
    </rPh>
    <rPh sb="26" eb="27">
      <t>トウ</t>
    </rPh>
    <rPh sb="28" eb="30">
      <t>ホシュ</t>
    </rPh>
    <rPh sb="30" eb="32">
      <t>テンケン</t>
    </rPh>
    <rPh sb="33" eb="34">
      <t>ト</t>
    </rPh>
    <rPh sb="35" eb="36">
      <t>ク</t>
    </rPh>
    <phoneticPr fontId="4"/>
  </si>
  <si>
    <t>必要な保守、修理を計画的に実施し、維持管理費用の軽減が必要である。
更新等の財源確保のための検討が必要である。</t>
    <rPh sb="0" eb="2">
      <t>ヒツヨウ</t>
    </rPh>
    <rPh sb="3" eb="5">
      <t>ホシュ</t>
    </rPh>
    <rPh sb="6" eb="8">
      <t>シュウリ</t>
    </rPh>
    <rPh sb="9" eb="12">
      <t>ケイカクテキ</t>
    </rPh>
    <rPh sb="13" eb="15">
      <t>ジッシ</t>
    </rPh>
    <rPh sb="17" eb="19">
      <t>イジ</t>
    </rPh>
    <rPh sb="19" eb="21">
      <t>カンリ</t>
    </rPh>
    <rPh sb="21" eb="23">
      <t>ヒヨウ</t>
    </rPh>
    <rPh sb="24" eb="26">
      <t>ケイゲン</t>
    </rPh>
    <rPh sb="27" eb="29">
      <t>ヒツヨウ</t>
    </rPh>
    <rPh sb="34" eb="37">
      <t>コウシントウ</t>
    </rPh>
    <rPh sb="38" eb="40">
      <t>ザイゲン</t>
    </rPh>
    <rPh sb="40" eb="42">
      <t>カクホ</t>
    </rPh>
    <rPh sb="46" eb="48">
      <t>ケントウ</t>
    </rPh>
    <rPh sb="49" eb="5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</si>
</sst>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justify" vertical="top" wrapText="1"/>
      <protection locked="0"/>
    </xf>
    <xf numFmtId="0" fontId="13" fillId="0" borderId="0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justify" vertical="top" wrapText="1"/>
      <protection locked="0"/>
    </xf>
    <xf numFmtId="0" fontId="13" fillId="0" borderId="8" xfId="0" applyFont="1" applyBorder="1" applyAlignment="1" applyProtection="1">
      <alignment horizontal="justify" vertical="top" wrapText="1"/>
      <protection locked="0"/>
    </xf>
    <xf numFmtId="0" fontId="13" fillId="0" borderId="1" xfId="0" applyFont="1" applyBorder="1" applyAlignment="1" applyProtection="1">
      <alignment horizontal="justify" vertical="top" wrapText="1"/>
      <protection locked="0"/>
    </xf>
    <xf numFmtId="0" fontId="13" fillId="0" borderId="9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21296"/>
        <c:axId val="26388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21296"/>
        <c:axId val="263883168"/>
      </c:lineChart>
      <c:dateAx>
        <c:axId val="107221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3883168"/>
        <c:crosses val="autoZero"/>
        <c:auto val="1"/>
        <c:lblOffset val="100"/>
        <c:baseTimeUnit val="years"/>
      </c:dateAx>
      <c:valAx>
        <c:axId val="263883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221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543176"/>
        <c:axId val="264543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57.53</c:v>
                </c:pt>
                <c:pt idx="1">
                  <c:v>60.03</c:v>
                </c:pt>
                <c:pt idx="2">
                  <c:v>61.93</c:v>
                </c:pt>
                <c:pt idx="3">
                  <c:v>58.06</c:v>
                </c:pt>
                <c:pt idx="4">
                  <c:v>59.08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543176"/>
        <c:axId val="264543568"/>
      </c:lineChart>
      <c:dateAx>
        <c:axId val="264543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543568"/>
        <c:crosses val="autoZero"/>
        <c:auto val="1"/>
        <c:lblOffset val="100"/>
        <c:baseTimeUnit val="years"/>
      </c:dateAx>
      <c:valAx>
        <c:axId val="264543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543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338408"/>
        <c:axId val="264702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76.78</c:v>
                </c:pt>
                <c:pt idx="1">
                  <c:v>76.8</c:v>
                </c:pt>
                <c:pt idx="2">
                  <c:v>77.25</c:v>
                </c:pt>
                <c:pt idx="3">
                  <c:v>75.790000000000006</c:v>
                </c:pt>
                <c:pt idx="4">
                  <c:v>77.12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38408"/>
        <c:axId val="264702040"/>
      </c:lineChart>
      <c:dateAx>
        <c:axId val="264338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702040"/>
        <c:crosses val="autoZero"/>
        <c:auto val="1"/>
        <c:lblOffset val="100"/>
        <c:baseTimeUnit val="years"/>
      </c:dateAx>
      <c:valAx>
        <c:axId val="264702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338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85.82</c:v>
                </c:pt>
                <c:pt idx="1">
                  <c:v>87.31</c:v>
                </c:pt>
                <c:pt idx="2">
                  <c:v>66.8</c:v>
                </c:pt>
                <c:pt idx="3">
                  <c:v>64.53</c:v>
                </c:pt>
                <c:pt idx="4">
                  <c:v>106.92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255136"/>
        <c:axId val="26425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55136"/>
        <c:axId val="264257568"/>
      </c:lineChart>
      <c:dateAx>
        <c:axId val="26425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257568"/>
        <c:crosses val="autoZero"/>
        <c:auto val="1"/>
        <c:lblOffset val="100"/>
        <c:baseTimeUnit val="years"/>
      </c:dateAx>
      <c:valAx>
        <c:axId val="26425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255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276360"/>
        <c:axId val="264302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76360"/>
        <c:axId val="264302376"/>
      </c:lineChart>
      <c:dateAx>
        <c:axId val="264276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302376"/>
        <c:crosses val="autoZero"/>
        <c:auto val="1"/>
        <c:lblOffset val="100"/>
        <c:baseTimeUnit val="years"/>
      </c:dateAx>
      <c:valAx>
        <c:axId val="264302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276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329512"/>
        <c:axId val="264333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29512"/>
        <c:axId val="264333992"/>
      </c:lineChart>
      <c:dateAx>
        <c:axId val="264329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333992"/>
        <c:crosses val="autoZero"/>
        <c:auto val="1"/>
        <c:lblOffset val="100"/>
        <c:baseTimeUnit val="years"/>
      </c:dateAx>
      <c:valAx>
        <c:axId val="264333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329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14824"/>
        <c:axId val="10821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14824"/>
        <c:axId val="108215216"/>
      </c:lineChart>
      <c:dateAx>
        <c:axId val="108214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215216"/>
        <c:crosses val="autoZero"/>
        <c:auto val="1"/>
        <c:lblOffset val="100"/>
        <c:baseTimeUnit val="years"/>
      </c:dateAx>
      <c:valAx>
        <c:axId val="10821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214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338800"/>
        <c:axId val="264339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38800"/>
        <c:axId val="264339192"/>
      </c:lineChart>
      <c:dateAx>
        <c:axId val="26433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339192"/>
        <c:crosses val="autoZero"/>
        <c:auto val="1"/>
        <c:lblOffset val="100"/>
        <c:baseTimeUnit val="years"/>
      </c:dateAx>
      <c:valAx>
        <c:axId val="264339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33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681.73</c:v>
                </c:pt>
                <c:pt idx="2">
                  <c:v>937.26</c:v>
                </c:pt>
                <c:pt idx="3">
                  <c:v>1501.15</c:v>
                </c:pt>
                <c:pt idx="4">
                  <c:v>1258.98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540040"/>
        <c:axId val="264540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442.18</c:v>
                </c:pt>
                <c:pt idx="1">
                  <c:v>421.01</c:v>
                </c:pt>
                <c:pt idx="2">
                  <c:v>430.64</c:v>
                </c:pt>
                <c:pt idx="3">
                  <c:v>446.63</c:v>
                </c:pt>
                <c:pt idx="4">
                  <c:v>416.91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540040"/>
        <c:axId val="264540432"/>
      </c:lineChart>
      <c:dateAx>
        <c:axId val="264540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540432"/>
        <c:crosses val="autoZero"/>
        <c:auto val="1"/>
        <c:lblOffset val="100"/>
        <c:baseTimeUnit val="years"/>
      </c:dateAx>
      <c:valAx>
        <c:axId val="264540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540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104.86</c:v>
                </c:pt>
                <c:pt idx="1">
                  <c:v>73.33</c:v>
                </c:pt>
                <c:pt idx="2">
                  <c:v>56.92</c:v>
                </c:pt>
                <c:pt idx="3">
                  <c:v>55.25</c:v>
                </c:pt>
                <c:pt idx="4">
                  <c:v>55.92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338016"/>
        <c:axId val="264337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61.59</c:v>
                </c:pt>
                <c:pt idx="1">
                  <c:v>58.98</c:v>
                </c:pt>
                <c:pt idx="2">
                  <c:v>58.78</c:v>
                </c:pt>
                <c:pt idx="3">
                  <c:v>58.53</c:v>
                </c:pt>
                <c:pt idx="4">
                  <c:v>57.93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38016"/>
        <c:axId val="264337624"/>
      </c:lineChart>
      <c:dateAx>
        <c:axId val="264338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337624"/>
        <c:crosses val="autoZero"/>
        <c:auto val="1"/>
        <c:lblOffset val="100"/>
        <c:baseTimeUnit val="years"/>
      </c:dateAx>
      <c:valAx>
        <c:axId val="264337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338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165.86</c:v>
                </c:pt>
                <c:pt idx="1">
                  <c:v>251.12</c:v>
                </c:pt>
                <c:pt idx="2">
                  <c:v>282.38</c:v>
                </c:pt>
                <c:pt idx="3">
                  <c:v>301.29000000000002</c:v>
                </c:pt>
                <c:pt idx="4">
                  <c:v>334.39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541608"/>
        <c:axId val="264542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242.92</c:v>
                </c:pt>
                <c:pt idx="1">
                  <c:v>253.84</c:v>
                </c:pt>
                <c:pt idx="2">
                  <c:v>257.02999999999997</c:v>
                </c:pt>
                <c:pt idx="3">
                  <c:v>266.57</c:v>
                </c:pt>
                <c:pt idx="4">
                  <c:v>276.93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541608"/>
        <c:axId val="264542000"/>
      </c:lineChart>
      <c:dateAx>
        <c:axId val="264541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542000"/>
        <c:crosses val="autoZero"/>
        <c:auto val="1"/>
        <c:lblOffset val="100"/>
        <c:baseTimeUnit val="years"/>
      </c:dateAx>
      <c:valAx>
        <c:axId val="264542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541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I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会津美里町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21913</v>
      </c>
      <c r="AM8" s="47"/>
      <c r="AN8" s="47"/>
      <c r="AO8" s="47"/>
      <c r="AP8" s="47"/>
      <c r="AQ8" s="47"/>
      <c r="AR8" s="47"/>
      <c r="AS8" s="47"/>
      <c r="AT8" s="43">
        <f>データ!S6</f>
        <v>276.33</v>
      </c>
      <c r="AU8" s="43"/>
      <c r="AV8" s="43"/>
      <c r="AW8" s="43"/>
      <c r="AX8" s="43"/>
      <c r="AY8" s="43"/>
      <c r="AZ8" s="43"/>
      <c r="BA8" s="43"/>
      <c r="BB8" s="43">
        <f>データ!T6</f>
        <v>79.3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1.52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3780</v>
      </c>
      <c r="AE10" s="47"/>
      <c r="AF10" s="47"/>
      <c r="AG10" s="47"/>
      <c r="AH10" s="47"/>
      <c r="AI10" s="47"/>
      <c r="AJ10" s="47"/>
      <c r="AK10" s="2"/>
      <c r="AL10" s="47">
        <f>データ!U6</f>
        <v>329</v>
      </c>
      <c r="AM10" s="47"/>
      <c r="AN10" s="47"/>
      <c r="AO10" s="47"/>
      <c r="AP10" s="47"/>
      <c r="AQ10" s="47"/>
      <c r="AR10" s="47"/>
      <c r="AS10" s="47"/>
      <c r="AT10" s="43">
        <f>データ!V6</f>
        <v>0.46</v>
      </c>
      <c r="AU10" s="43"/>
      <c r="AV10" s="43"/>
      <c r="AW10" s="43"/>
      <c r="AX10" s="43"/>
      <c r="AY10" s="43"/>
      <c r="AZ10" s="43"/>
      <c r="BA10" s="43"/>
      <c r="BB10" s="43">
        <f>データ!W6</f>
        <v>715.22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CK1" workbookViewId="0">
      <selection activeCell="CQ11" sqref="CQ11"/>
    </sheetView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74471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福島県　会津美里町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1.52</v>
      </c>
      <c r="P6" s="32">
        <f t="shared" si="3"/>
        <v>100</v>
      </c>
      <c r="Q6" s="32">
        <f t="shared" si="3"/>
        <v>3780</v>
      </c>
      <c r="R6" s="32">
        <f t="shared" si="3"/>
        <v>21913</v>
      </c>
      <c r="S6" s="32">
        <f t="shared" si="3"/>
        <v>276.33</v>
      </c>
      <c r="T6" s="32">
        <f t="shared" si="3"/>
        <v>79.3</v>
      </c>
      <c r="U6" s="32">
        <f t="shared" si="3"/>
        <v>329</v>
      </c>
      <c r="V6" s="32">
        <f t="shared" si="3"/>
        <v>0.46</v>
      </c>
      <c r="W6" s="32">
        <f t="shared" si="3"/>
        <v>715.22</v>
      </c>
      <c r="X6" s="33">
        <f>IF(X7="",NA(),X7)</f>
        <v>85.82</v>
      </c>
      <c r="Y6" s="33">
        <f t="shared" ref="Y6:AG6" si="4">IF(Y7="",NA(),Y7)</f>
        <v>87.31</v>
      </c>
      <c r="Z6" s="33">
        <f t="shared" si="4"/>
        <v>66.8</v>
      </c>
      <c r="AA6" s="33">
        <f t="shared" si="4"/>
        <v>64.53</v>
      </c>
      <c r="AB6" s="33">
        <f t="shared" si="4"/>
        <v>106.92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3">
        <f t="shared" ref="BF6:BN6" si="7">IF(BF7="",NA(),BF7)</f>
        <v>681.73</v>
      </c>
      <c r="BG6" s="33">
        <f t="shared" si="7"/>
        <v>937.26</v>
      </c>
      <c r="BH6" s="33">
        <f t="shared" si="7"/>
        <v>1501.15</v>
      </c>
      <c r="BI6" s="33">
        <f t="shared" si="7"/>
        <v>1258.98</v>
      </c>
      <c r="BJ6" s="33">
        <f t="shared" si="7"/>
        <v>442.18</v>
      </c>
      <c r="BK6" s="33">
        <f t="shared" si="7"/>
        <v>421.01</v>
      </c>
      <c r="BL6" s="33">
        <f t="shared" si="7"/>
        <v>430.64</v>
      </c>
      <c r="BM6" s="33">
        <f t="shared" si="7"/>
        <v>446.63</v>
      </c>
      <c r="BN6" s="33">
        <f t="shared" si="7"/>
        <v>416.91</v>
      </c>
      <c r="BO6" s="32" t="str">
        <f>IF(BO7="","",IF(BO7="-","【-】","【"&amp;SUBSTITUTE(TEXT(BO7,"#,##0.00"),"-","△")&amp;"】"))</f>
        <v>【375.36】</v>
      </c>
      <c r="BP6" s="33">
        <f>IF(BP7="",NA(),BP7)</f>
        <v>104.86</v>
      </c>
      <c r="BQ6" s="33">
        <f t="shared" ref="BQ6:BY6" si="8">IF(BQ7="",NA(),BQ7)</f>
        <v>73.33</v>
      </c>
      <c r="BR6" s="33">
        <f t="shared" si="8"/>
        <v>56.92</v>
      </c>
      <c r="BS6" s="33">
        <f t="shared" si="8"/>
        <v>55.25</v>
      </c>
      <c r="BT6" s="33">
        <f t="shared" si="8"/>
        <v>55.92</v>
      </c>
      <c r="BU6" s="33">
        <f t="shared" si="8"/>
        <v>61.59</v>
      </c>
      <c r="BV6" s="33">
        <f t="shared" si="8"/>
        <v>58.98</v>
      </c>
      <c r="BW6" s="33">
        <f t="shared" si="8"/>
        <v>58.78</v>
      </c>
      <c r="BX6" s="33">
        <f t="shared" si="8"/>
        <v>58.53</v>
      </c>
      <c r="BY6" s="33">
        <f t="shared" si="8"/>
        <v>57.93</v>
      </c>
      <c r="BZ6" s="32" t="str">
        <f>IF(BZ7="","",IF(BZ7="-","【-】","【"&amp;SUBSTITUTE(TEXT(BZ7,"#,##0.00"),"-","△")&amp;"】"))</f>
        <v>【60.44】</v>
      </c>
      <c r="CA6" s="33">
        <f>IF(CA7="",NA(),CA7)</f>
        <v>165.86</v>
      </c>
      <c r="CB6" s="33">
        <f t="shared" ref="CB6:CJ6" si="9">IF(CB7="",NA(),CB7)</f>
        <v>251.12</v>
      </c>
      <c r="CC6" s="33">
        <f t="shared" si="9"/>
        <v>282.38</v>
      </c>
      <c r="CD6" s="33">
        <f t="shared" si="9"/>
        <v>301.29000000000002</v>
      </c>
      <c r="CE6" s="33">
        <f t="shared" si="9"/>
        <v>334.39</v>
      </c>
      <c r="CF6" s="33">
        <f t="shared" si="9"/>
        <v>242.92</v>
      </c>
      <c r="CG6" s="33">
        <f t="shared" si="9"/>
        <v>253.84</v>
      </c>
      <c r="CH6" s="33">
        <f t="shared" si="9"/>
        <v>257.02999999999997</v>
      </c>
      <c r="CI6" s="33">
        <f t="shared" si="9"/>
        <v>266.57</v>
      </c>
      <c r="CJ6" s="33">
        <f t="shared" si="9"/>
        <v>276.93</v>
      </c>
      <c r="CK6" s="32" t="str">
        <f>IF(CK7="","",IF(CK7="-","【-】","【"&amp;SUBSTITUTE(TEXT(CK7,"#,##0.00"),"-","△")&amp;"】"))</f>
        <v>【267.61】</v>
      </c>
      <c r="CL6" s="33">
        <f>IF(CL7="",NA(),CL7)</f>
        <v>100</v>
      </c>
      <c r="CM6" s="33">
        <f t="shared" ref="CM6:CU6" si="10">IF(CM7="",NA(),CM7)</f>
        <v>100</v>
      </c>
      <c r="CN6" s="33">
        <f t="shared" si="10"/>
        <v>100</v>
      </c>
      <c r="CO6" s="33">
        <f t="shared" si="10"/>
        <v>100</v>
      </c>
      <c r="CP6" s="33">
        <f t="shared" si="10"/>
        <v>100</v>
      </c>
      <c r="CQ6" s="33">
        <f t="shared" si="10"/>
        <v>57.53</v>
      </c>
      <c r="CR6" s="33">
        <f t="shared" si="10"/>
        <v>60.03</v>
      </c>
      <c r="CS6" s="33">
        <f t="shared" si="10"/>
        <v>61.93</v>
      </c>
      <c r="CT6" s="33">
        <f t="shared" si="10"/>
        <v>58.06</v>
      </c>
      <c r="CU6" s="33">
        <f t="shared" si="10"/>
        <v>59.08</v>
      </c>
      <c r="CV6" s="32" t="str">
        <f>IF(CV7="","",IF(CV7="-","【-】","【"&amp;SUBSTITUTE(TEXT(CV7,"#,##0.00"),"-","△")&amp;"】"))</f>
        <v>【57.75】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76.78</v>
      </c>
      <c r="DC6" s="33">
        <f t="shared" si="11"/>
        <v>76.8</v>
      </c>
      <c r="DD6" s="33">
        <f t="shared" si="11"/>
        <v>77.25</v>
      </c>
      <c r="DE6" s="33">
        <f t="shared" si="11"/>
        <v>75.790000000000006</v>
      </c>
      <c r="DF6" s="33">
        <f t="shared" si="11"/>
        <v>77.12</v>
      </c>
      <c r="DG6" s="32" t="str">
        <f>IF(DG7="","",IF(DG7="-","【-】","【"&amp;SUBSTITUTE(TEXT(DG7,"#,##0.00"),"-","△")&amp;"】"))</f>
        <v>【81.06】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74471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1.52</v>
      </c>
      <c r="P7" s="36">
        <v>100</v>
      </c>
      <c r="Q7" s="36">
        <v>3780</v>
      </c>
      <c r="R7" s="36">
        <v>21913</v>
      </c>
      <c r="S7" s="36">
        <v>276.33</v>
      </c>
      <c r="T7" s="36">
        <v>79.3</v>
      </c>
      <c r="U7" s="36">
        <v>329</v>
      </c>
      <c r="V7" s="36">
        <v>0.46</v>
      </c>
      <c r="W7" s="36">
        <v>715.22</v>
      </c>
      <c r="X7" s="36">
        <v>85.82</v>
      </c>
      <c r="Y7" s="36">
        <v>87.31</v>
      </c>
      <c r="Z7" s="36">
        <v>66.8</v>
      </c>
      <c r="AA7" s="36">
        <v>64.53</v>
      </c>
      <c r="AB7" s="36">
        <v>106.92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681.73</v>
      </c>
      <c r="BG7" s="36">
        <v>937.26</v>
      </c>
      <c r="BH7" s="36">
        <v>1501.15</v>
      </c>
      <c r="BI7" s="36">
        <v>1258.98</v>
      </c>
      <c r="BJ7" s="36">
        <v>442.18</v>
      </c>
      <c r="BK7" s="36">
        <v>421.01</v>
      </c>
      <c r="BL7" s="36">
        <v>430.64</v>
      </c>
      <c r="BM7" s="36">
        <v>446.63</v>
      </c>
      <c r="BN7" s="36">
        <v>416.91</v>
      </c>
      <c r="BO7" s="36">
        <v>375.36</v>
      </c>
      <c r="BP7" s="36">
        <v>104.86</v>
      </c>
      <c r="BQ7" s="36">
        <v>73.33</v>
      </c>
      <c r="BR7" s="36">
        <v>56.92</v>
      </c>
      <c r="BS7" s="36">
        <v>55.25</v>
      </c>
      <c r="BT7" s="36">
        <v>55.92</v>
      </c>
      <c r="BU7" s="36">
        <v>61.59</v>
      </c>
      <c r="BV7" s="36">
        <v>58.98</v>
      </c>
      <c r="BW7" s="36">
        <v>58.78</v>
      </c>
      <c r="BX7" s="36">
        <v>58.53</v>
      </c>
      <c r="BY7" s="36">
        <v>57.93</v>
      </c>
      <c r="BZ7" s="36">
        <v>60.44</v>
      </c>
      <c r="CA7" s="36">
        <v>165.86</v>
      </c>
      <c r="CB7" s="36">
        <v>251.12</v>
      </c>
      <c r="CC7" s="36">
        <v>282.38</v>
      </c>
      <c r="CD7" s="36">
        <v>301.29000000000002</v>
      </c>
      <c r="CE7" s="36">
        <v>334.39</v>
      </c>
      <c r="CF7" s="36">
        <v>242.92</v>
      </c>
      <c r="CG7" s="36">
        <v>253.84</v>
      </c>
      <c r="CH7" s="36">
        <v>257.02999999999997</v>
      </c>
      <c r="CI7" s="36">
        <v>266.57</v>
      </c>
      <c r="CJ7" s="36">
        <v>276.93</v>
      </c>
      <c r="CK7" s="36">
        <v>267.61</v>
      </c>
      <c r="CL7" s="36">
        <v>100</v>
      </c>
      <c r="CM7" s="36">
        <v>100</v>
      </c>
      <c r="CN7" s="36">
        <v>100</v>
      </c>
      <c r="CO7" s="36">
        <v>100</v>
      </c>
      <c r="CP7" s="36">
        <v>100</v>
      </c>
      <c r="CQ7" s="36">
        <v>57.53</v>
      </c>
      <c r="CR7" s="36">
        <v>60.03</v>
      </c>
      <c r="CS7" s="36">
        <v>61.93</v>
      </c>
      <c r="CT7" s="36">
        <v>58.06</v>
      </c>
      <c r="CU7" s="36">
        <v>59.08</v>
      </c>
      <c r="CV7" s="36">
        <v>57.75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76.78</v>
      </c>
      <c r="DC7" s="36">
        <v>76.8</v>
      </c>
      <c r="DD7" s="36">
        <v>77.25</v>
      </c>
      <c r="DE7" s="36">
        <v>75.790000000000006</v>
      </c>
      <c r="DF7" s="36">
        <v>77.12</v>
      </c>
      <c r="DG7" s="36">
        <v>81.06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大竹 淳志</cp:lastModifiedBy>
  <cp:lastPrinted>2016-02-16T10:22:41Z</cp:lastPrinted>
  <dcterms:created xsi:type="dcterms:W3CDTF">2016-02-03T09:24:33Z</dcterms:created>
  <dcterms:modified xsi:type="dcterms:W3CDTF">2016-02-16T10:22:43Z</dcterms:modified>
  <cp:category/>
</cp:coreProperties>
</file>