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上下水道課\共有フォルダ\総務係\報告\Ｈ27報告\18.H28.2.16公営企業経営分析\3.下水道事業\"/>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<sst xmlns="http://schemas.openxmlformats.org/spreadsheetml/2006/main" count="226" uniqueCount="111">
  <si>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</si>
  <si>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</si>
  <si>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</si>
  <si>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</si>
  <si>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</si>
  <si>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</si>
  <si>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</si>
  <si>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</si>
  <si>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</si>
  <si>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</si>
  <si>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</si>
  <si>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</si>
  <si>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</si>
  <si>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</si>
  <si>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</si>
  <si>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</si>
  <si>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</si>
  <si>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</si>
  <si>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</si>
  <si>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</si>
  <si>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</si>
  <si>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</si>
  <si>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</si>
  <si>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</si>
  <si>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</si>
  <si>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</si>
  <si>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</si>
  <si>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</si>
  <si>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</si>
  <si>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</si>
  <si>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</si>
  <si>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</si>
  <si>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</si>
  <si>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</si>
  <si>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</si>
  <si>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</si>
  <si>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</si>
  <si>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</si>
  <si>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</si>
  <si>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</si>
  <si>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</si>
  <si>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</si>
  <si>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</si>
  <si>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</si>
  <si>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</si>
  <si>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</si>
  <si>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</si>
  <si>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</si>
  <si>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</si>
  <si>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</si>
  <si>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</si>
  <si>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</si>
  <si>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</si>
  <si>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</si>
  <si>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</si>
  <si>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</si>
  <si>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</si>
  <si>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</si>
  <si>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</si>
  <si>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</si>
  <si>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</si>
  <si>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</si>
  <si>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</si>
  <si>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</si>
  <si>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</si>
  <si>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</si>
  <si>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</si>
  <si>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</si>
  <si>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</si>
  <si>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</si>
  <si>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</si>
  <si>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</si>
  <si>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</si>
  <si>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</si>
  <si>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</si>
  <si>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</si>
  <si>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</si>
  <si>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</si>
  <si>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</si>
  <si>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</si>
  <si>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</si>
  <si>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</si>
  <si>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</si>
  <si>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</si>
  <si>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</si>
  <si>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</si>
  <si>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</si>
  <si>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</si>
  <si>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</si>
  <si>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</si>
  <si>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</si>
  <si>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</si>
  <si>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</si>
  <si>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</si>
  <si>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</si>
  <si>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</si>
  <si>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会津美里町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</si>
  <si>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</si>
  <si>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</si>
  <si>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</si>
  <si>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</si>
  <si>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</si>
  <si>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</si>
  <si>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</si>
  <si>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</si>
  <si>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</si>
  <si>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</si>
  <si>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</si>
  <si>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現在、法定対応年数を経過した管渠はないが、更新等の財源確保、更新費用等削減のための計画的な管渠の点検及び維持管理が必要である。</t>
    <phoneticPr fontId="4"/>
  </si>
  <si>
    <t>収益的収支比率
維持管理経費を料金収入等で賄うことができている。
企業債現在高対事業規模比率
事業完了により、企業債残高は減少している。また、接続件数の増加による営業収益の増加により当該比率は減少している。
経費回収率
使用料で回収すべき経費について、回収できている。
汚水処理原価
類似団体と比較し低い値となっている。
水洗化率
類似団体と比較し低い値となっている。
接続率の向上が必要である。</t>
    <rPh sb="0" eb="3">
      <t>シュウエキテキ</t>
    </rPh>
    <rPh sb="3" eb="5">
      <t>シュウシ</t>
    </rPh>
    <rPh sb="5" eb="7">
      <t>ヒリツ</t>
    </rPh>
    <rPh sb="8" eb="10">
      <t>イジ</t>
    </rPh>
    <rPh sb="10" eb="12">
      <t>カンリ</t>
    </rPh>
    <rPh sb="12" eb="14">
      <t>ケイヒ</t>
    </rPh>
    <rPh sb="15" eb="17">
      <t>リョウキン</t>
    </rPh>
    <rPh sb="17" eb="20">
      <t>シュウニュウトウ</t>
    </rPh>
    <rPh sb="21" eb="22">
      <t>マカナ</t>
    </rPh>
    <rPh sb="34" eb="36">
      <t>キギョウ</t>
    </rPh>
    <rPh sb="36" eb="37">
      <t>サイ</t>
    </rPh>
    <rPh sb="37" eb="40">
      <t>ゲンザイダカ</t>
    </rPh>
    <rPh sb="40" eb="41">
      <t>タイ</t>
    </rPh>
    <rPh sb="41" eb="43">
      <t>ジギョウ</t>
    </rPh>
    <rPh sb="43" eb="45">
      <t>キボ</t>
    </rPh>
    <rPh sb="45" eb="47">
      <t>ヒリツ</t>
    </rPh>
    <rPh sb="48" eb="50">
      <t>ジギョウ</t>
    </rPh>
    <rPh sb="50" eb="52">
      <t>カンリョウ</t>
    </rPh>
    <rPh sb="56" eb="58">
      <t>キギョウ</t>
    </rPh>
    <rPh sb="58" eb="59">
      <t>サイ</t>
    </rPh>
    <rPh sb="59" eb="61">
      <t>ザンダカ</t>
    </rPh>
    <rPh sb="62" eb="64">
      <t>ゲンショウ</t>
    </rPh>
    <rPh sb="72" eb="74">
      <t>セツゾク</t>
    </rPh>
    <rPh sb="74" eb="76">
      <t>ケンスウ</t>
    </rPh>
    <rPh sb="77" eb="79">
      <t>ゾウカ</t>
    </rPh>
    <rPh sb="82" eb="84">
      <t>エイギョウ</t>
    </rPh>
    <rPh sb="84" eb="86">
      <t>シュウエキ</t>
    </rPh>
    <rPh sb="87" eb="89">
      <t>ゾウカ</t>
    </rPh>
    <rPh sb="92" eb="94">
      <t>トウガイ</t>
    </rPh>
    <rPh sb="94" eb="96">
      <t>ヒリツ</t>
    </rPh>
    <rPh sb="97" eb="99">
      <t>ゲンショウ</t>
    </rPh>
    <rPh sb="106" eb="108">
      <t>ケイヒ</t>
    </rPh>
    <rPh sb="108" eb="110">
      <t>カイシュウ</t>
    </rPh>
    <rPh sb="110" eb="111">
      <t>リツ</t>
    </rPh>
    <rPh sb="112" eb="114">
      <t>シヨウ</t>
    </rPh>
    <rPh sb="114" eb="115">
      <t>リョウ</t>
    </rPh>
    <rPh sb="116" eb="118">
      <t>カイシュウ</t>
    </rPh>
    <rPh sb="121" eb="123">
      <t>ケイヒ</t>
    </rPh>
    <rPh sb="128" eb="130">
      <t>カイシュウ</t>
    </rPh>
    <rPh sb="138" eb="140">
      <t>オスイ</t>
    </rPh>
    <rPh sb="140" eb="142">
      <t>ショリ</t>
    </rPh>
    <rPh sb="142" eb="144">
      <t>ゲンカ</t>
    </rPh>
    <rPh sb="145" eb="147">
      <t>ルイジ</t>
    </rPh>
    <rPh sb="147" eb="149">
      <t>ダンタイ</t>
    </rPh>
    <rPh sb="150" eb="152">
      <t>ヒカク</t>
    </rPh>
    <rPh sb="153" eb="154">
      <t>ヒク</t>
    </rPh>
    <rPh sb="155" eb="156">
      <t>アタイ</t>
    </rPh>
    <rPh sb="165" eb="168">
      <t>スイセンカ</t>
    </rPh>
    <rPh sb="168" eb="169">
      <t>リツ</t>
    </rPh>
    <rPh sb="170" eb="172">
      <t>ルイジ</t>
    </rPh>
    <rPh sb="172" eb="174">
      <t>ダンタイ</t>
    </rPh>
    <rPh sb="175" eb="177">
      <t>ヒカク</t>
    </rPh>
    <rPh sb="178" eb="179">
      <t>ヒク</t>
    </rPh>
    <rPh sb="180" eb="181">
      <t>アタイ</t>
    </rPh>
    <rPh sb="189" eb="191">
      <t>セツゾク</t>
    </rPh>
    <rPh sb="191" eb="192">
      <t>リツ</t>
    </rPh>
    <rPh sb="193" eb="195">
      <t>コウジョウ</t>
    </rPh>
    <rPh sb="196" eb="198">
      <t>ヒツヨウ</t>
    </rPh>
    <phoneticPr fontId="4"/>
  </si>
  <si>
    <t>今後、接続件数の増加により水洗化率の向上が見込まれるが、行政人口の減少に伴い使用料の大幅な増加は見込まれない。
維持管理経費削減等に向けた検証等が必要である。</t>
    <rPh sb="0" eb="2">
      <t>コンゴ</t>
    </rPh>
    <rPh sb="3" eb="5">
      <t>セツゾク</t>
    </rPh>
    <rPh sb="5" eb="7">
      <t>ケンスウ</t>
    </rPh>
    <rPh sb="8" eb="10">
      <t>ゾウカ</t>
    </rPh>
    <rPh sb="13" eb="16">
      <t>スイセンカ</t>
    </rPh>
    <rPh sb="16" eb="17">
      <t>リツ</t>
    </rPh>
    <rPh sb="18" eb="20">
      <t>コウジョウ</t>
    </rPh>
    <rPh sb="21" eb="23">
      <t>ミコ</t>
    </rPh>
    <rPh sb="28" eb="30">
      <t>ギョウセイ</t>
    </rPh>
    <rPh sb="30" eb="32">
      <t>ジンコウ</t>
    </rPh>
    <rPh sb="33" eb="35">
      <t>ゲンショウ</t>
    </rPh>
    <rPh sb="36" eb="37">
      <t>トモナ</t>
    </rPh>
    <rPh sb="38" eb="41">
      <t>シヨウリョウ</t>
    </rPh>
    <rPh sb="42" eb="44">
      <t>オオハバ</t>
    </rPh>
    <rPh sb="45" eb="47">
      <t>ゾウカ</t>
    </rPh>
    <rPh sb="48" eb="50">
      <t>ミコ</t>
    </rPh>
    <rPh sb="56" eb="58">
      <t>イジ</t>
    </rPh>
    <rPh sb="58" eb="60">
      <t>カンリ</t>
    </rPh>
    <rPh sb="60" eb="62">
      <t>ケイヒ</t>
    </rPh>
    <rPh sb="62" eb="64">
      <t>サクゲン</t>
    </rPh>
    <rPh sb="64" eb="65">
      <t>トウ</t>
    </rPh>
    <rPh sb="66" eb="67">
      <t>ム</t>
    </rPh>
    <rPh sb="69" eb="72">
      <t>ケンショウナド</t>
    </rPh>
    <rPh sb="73" eb="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</si>
</sst>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justify" vertical="top" wrapText="1"/>
      <protection locked="0"/>
    </xf>
    <xf numFmtId="0" fontId="13" fillId="0" borderId="0"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866744"/>
        <c:axId val="105867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05866744"/>
        <c:axId val="105867128"/>
      </c:lineChart>
      <c:dateAx>
        <c:axId val="105866744"/>
        <c:scaling>
          <c:orientation val="minMax"/>
        </c:scaling>
        <c:delete val="1"/>
        <c:axPos val="b"/>
        <c:numFmt formatCode="ge" sourceLinked="1"/>
        <c:majorTickMark val="none"/>
        <c:minorTickMark val="none"/>
        <c:tickLblPos val="none"/>
        <c:crossAx val="105867128"/>
        <c:crosses val="autoZero"/>
        <c:auto val="1"/>
        <c:lblOffset val="100"/>
        <c:baseTimeUnit val="years"/>
      </c:dateAx>
      <c:valAx>
        <c:axId val="10586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6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8181424"/>
        <c:axId val="26818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268181424"/>
        <c:axId val="268183776"/>
      </c:lineChart>
      <c:dateAx>
        <c:axId val="268181424"/>
        <c:scaling>
          <c:orientation val="minMax"/>
        </c:scaling>
        <c:delete val="1"/>
        <c:axPos val="b"/>
        <c:numFmt formatCode="ge" sourceLinked="1"/>
        <c:majorTickMark val="none"/>
        <c:minorTickMark val="none"/>
        <c:tickLblPos val="none"/>
        <c:crossAx val="268183776"/>
        <c:crosses val="autoZero"/>
        <c:auto val="1"/>
        <c:lblOffset val="100"/>
        <c:baseTimeUnit val="years"/>
      </c:dateAx>
      <c:valAx>
        <c:axId val="26818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18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48.14</c:v>
                </c:pt>
                <c:pt idx="1">
                  <c:v>50.6</c:v>
                </c:pt>
                <c:pt idx="2">
                  <c:v>54.41</c:v>
                </c:pt>
                <c:pt idx="3">
                  <c:v>54.33</c:v>
                </c:pt>
                <c:pt idx="4">
                  <c:v>54.55</c:v>
                </c:pt>
              </c:numCache>
            </c:numRef>
          </c:val>
        </c:ser>
        <c:dLbls>
          <c:showLegendKey val="0"/>
          <c:showVal val="0"/>
          <c:showCatName val="0"/>
          <c:showSerName val="0"/>
          <c:showPercent val="0"/>
          <c:showBubbleSize val="0"/>
        </c:dLbls>
        <c:gapWidth val="150"/>
        <c:axId val="268182208"/>
        <c:axId val="26983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268182208"/>
        <c:axId val="269838456"/>
      </c:lineChart>
      <c:dateAx>
        <c:axId val="268182208"/>
        <c:scaling>
          <c:orientation val="minMax"/>
        </c:scaling>
        <c:delete val="1"/>
        <c:axPos val="b"/>
        <c:numFmt formatCode="ge" sourceLinked="1"/>
        <c:majorTickMark val="none"/>
        <c:minorTickMark val="none"/>
        <c:tickLblPos val="none"/>
        <c:crossAx val="269838456"/>
        <c:crosses val="autoZero"/>
        <c:auto val="1"/>
        <c:lblOffset val="100"/>
        <c:baseTimeUnit val="years"/>
      </c:dateAx>
      <c:valAx>
        <c:axId val="26983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1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98.59</c:v>
                </c:pt>
                <c:pt idx="1">
                  <c:v>99.19</c:v>
                </c:pt>
                <c:pt idx="2">
                  <c:v>98.99</c:v>
                </c:pt>
                <c:pt idx="3">
                  <c:v>100</c:v>
                </c:pt>
                <c:pt idx="4">
                  <c:v>100</c:v>
                </c:pt>
              </c:numCache>
            </c:numRef>
          </c:val>
        </c:ser>
        <c:dLbls>
          <c:showLegendKey val="0"/>
          <c:showVal val="0"/>
          <c:showCatName val="0"/>
          <c:showSerName val="0"/>
          <c:showPercent val="0"/>
          <c:showBubbleSize val="0"/>
        </c:dLbls>
        <c:gapWidth val="150"/>
        <c:axId val="269365112"/>
        <c:axId val="26925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9365112"/>
        <c:axId val="269257648"/>
      </c:lineChart>
      <c:dateAx>
        <c:axId val="269365112"/>
        <c:scaling>
          <c:orientation val="minMax"/>
        </c:scaling>
        <c:delete val="1"/>
        <c:axPos val="b"/>
        <c:numFmt formatCode="ge" sourceLinked="1"/>
        <c:majorTickMark val="none"/>
        <c:minorTickMark val="none"/>
        <c:tickLblPos val="none"/>
        <c:crossAx val="269257648"/>
        <c:crosses val="autoZero"/>
        <c:auto val="1"/>
        <c:lblOffset val="100"/>
        <c:baseTimeUnit val="years"/>
      </c:dateAx>
      <c:valAx>
        <c:axId val="26925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36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9247600"/>
        <c:axId val="26994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9247600"/>
        <c:axId val="269941584"/>
      </c:lineChart>
      <c:dateAx>
        <c:axId val="269247600"/>
        <c:scaling>
          <c:orientation val="minMax"/>
        </c:scaling>
        <c:delete val="1"/>
        <c:axPos val="b"/>
        <c:numFmt formatCode="ge" sourceLinked="1"/>
        <c:majorTickMark val="none"/>
        <c:minorTickMark val="none"/>
        <c:tickLblPos val="none"/>
        <c:crossAx val="269941584"/>
        <c:crosses val="autoZero"/>
        <c:auto val="1"/>
        <c:lblOffset val="100"/>
        <c:baseTimeUnit val="years"/>
      </c:dateAx>
      <c:valAx>
        <c:axId val="26994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24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9322200"/>
        <c:axId val="26932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9322200"/>
        <c:axId val="269322584"/>
      </c:lineChart>
      <c:dateAx>
        <c:axId val="269322200"/>
        <c:scaling>
          <c:orientation val="minMax"/>
        </c:scaling>
        <c:delete val="1"/>
        <c:axPos val="b"/>
        <c:numFmt formatCode="ge" sourceLinked="1"/>
        <c:majorTickMark val="none"/>
        <c:minorTickMark val="none"/>
        <c:tickLblPos val="none"/>
        <c:crossAx val="269322584"/>
        <c:crosses val="autoZero"/>
        <c:auto val="1"/>
        <c:lblOffset val="100"/>
        <c:baseTimeUnit val="years"/>
      </c:dateAx>
      <c:valAx>
        <c:axId val="26932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32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8184168"/>
        <c:axId val="26818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8184168"/>
        <c:axId val="268184560"/>
      </c:lineChart>
      <c:dateAx>
        <c:axId val="268184168"/>
        <c:scaling>
          <c:orientation val="minMax"/>
        </c:scaling>
        <c:delete val="1"/>
        <c:axPos val="b"/>
        <c:numFmt formatCode="ge" sourceLinked="1"/>
        <c:majorTickMark val="none"/>
        <c:minorTickMark val="none"/>
        <c:tickLblPos val="none"/>
        <c:crossAx val="268184560"/>
        <c:crosses val="autoZero"/>
        <c:auto val="1"/>
        <c:lblOffset val="100"/>
        <c:baseTimeUnit val="years"/>
      </c:dateAx>
      <c:valAx>
        <c:axId val="26818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18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8185736"/>
        <c:axId val="26818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8185736"/>
        <c:axId val="268186128"/>
      </c:lineChart>
      <c:dateAx>
        <c:axId val="268185736"/>
        <c:scaling>
          <c:orientation val="minMax"/>
        </c:scaling>
        <c:delete val="1"/>
        <c:axPos val="b"/>
        <c:numFmt formatCode="ge" sourceLinked="1"/>
        <c:majorTickMark val="none"/>
        <c:minorTickMark val="none"/>
        <c:tickLblPos val="none"/>
        <c:crossAx val="268186128"/>
        <c:crosses val="autoZero"/>
        <c:auto val="1"/>
        <c:lblOffset val="100"/>
        <c:baseTimeUnit val="years"/>
      </c:dateAx>
      <c:valAx>
        <c:axId val="26818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18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1475.38</c:v>
                </c:pt>
                <c:pt idx="1">
                  <c:v>654.70000000000005</c:v>
                </c:pt>
                <c:pt idx="2">
                  <c:v>381.56</c:v>
                </c:pt>
                <c:pt idx="3">
                  <c:v>802.65</c:v>
                </c:pt>
                <c:pt idx="4">
                  <c:v>120.83</c:v>
                </c:pt>
              </c:numCache>
            </c:numRef>
          </c:val>
        </c:ser>
        <c:dLbls>
          <c:showLegendKey val="0"/>
          <c:showVal val="0"/>
          <c:showCatName val="0"/>
          <c:showSerName val="0"/>
          <c:showPercent val="0"/>
          <c:showBubbleSize val="0"/>
        </c:dLbls>
        <c:gapWidth val="150"/>
        <c:axId val="269833752"/>
        <c:axId val="26983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269833752"/>
        <c:axId val="269834144"/>
      </c:lineChart>
      <c:dateAx>
        <c:axId val="269833752"/>
        <c:scaling>
          <c:orientation val="minMax"/>
        </c:scaling>
        <c:delete val="1"/>
        <c:axPos val="b"/>
        <c:numFmt formatCode="ge" sourceLinked="1"/>
        <c:majorTickMark val="none"/>
        <c:minorTickMark val="none"/>
        <c:tickLblPos val="none"/>
        <c:crossAx val="269834144"/>
        <c:crosses val="autoZero"/>
        <c:auto val="1"/>
        <c:lblOffset val="100"/>
        <c:baseTimeUnit val="years"/>
      </c:dateAx>
      <c:valAx>
        <c:axId val="26983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3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97.92</c:v>
                </c:pt>
                <c:pt idx="1">
                  <c:v>97.11</c:v>
                </c:pt>
                <c:pt idx="2">
                  <c:v>96.56</c:v>
                </c:pt>
                <c:pt idx="3">
                  <c:v>100</c:v>
                </c:pt>
                <c:pt idx="4">
                  <c:v>100</c:v>
                </c:pt>
              </c:numCache>
            </c:numRef>
          </c:val>
        </c:ser>
        <c:dLbls>
          <c:showLegendKey val="0"/>
          <c:showVal val="0"/>
          <c:showCatName val="0"/>
          <c:showSerName val="0"/>
          <c:showPercent val="0"/>
          <c:showBubbleSize val="0"/>
        </c:dLbls>
        <c:gapWidth val="150"/>
        <c:axId val="269835320"/>
        <c:axId val="2698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269835320"/>
        <c:axId val="269835712"/>
      </c:lineChart>
      <c:dateAx>
        <c:axId val="269835320"/>
        <c:scaling>
          <c:orientation val="minMax"/>
        </c:scaling>
        <c:delete val="1"/>
        <c:axPos val="b"/>
        <c:numFmt formatCode="ge" sourceLinked="1"/>
        <c:majorTickMark val="none"/>
        <c:minorTickMark val="none"/>
        <c:tickLblPos val="none"/>
        <c:crossAx val="269835712"/>
        <c:crosses val="autoZero"/>
        <c:auto val="1"/>
        <c:lblOffset val="100"/>
        <c:baseTimeUnit val="years"/>
      </c:dateAx>
      <c:valAx>
        <c:axId val="2698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3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121.18</c:v>
                </c:pt>
                <c:pt idx="1">
                  <c:v>124.67</c:v>
                </c:pt>
                <c:pt idx="2">
                  <c:v>117.86</c:v>
                </c:pt>
                <c:pt idx="3">
                  <c:v>121.81</c:v>
                </c:pt>
                <c:pt idx="4">
                  <c:v>124.88</c:v>
                </c:pt>
              </c:numCache>
            </c:numRef>
          </c:val>
        </c:ser>
        <c:dLbls>
          <c:showLegendKey val="0"/>
          <c:showVal val="0"/>
          <c:showCatName val="0"/>
          <c:showSerName val="0"/>
          <c:showPercent val="0"/>
          <c:showBubbleSize val="0"/>
        </c:dLbls>
        <c:gapWidth val="150"/>
        <c:axId val="269836888"/>
        <c:axId val="2698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269836888"/>
        <c:axId val="269837280"/>
      </c:lineChart>
      <c:dateAx>
        <c:axId val="269836888"/>
        <c:scaling>
          <c:orientation val="minMax"/>
        </c:scaling>
        <c:delete val="1"/>
        <c:axPos val="b"/>
        <c:numFmt formatCode="ge" sourceLinked="1"/>
        <c:majorTickMark val="none"/>
        <c:minorTickMark val="none"/>
        <c:tickLblPos val="none"/>
        <c:crossAx val="269837280"/>
        <c:crosses val="autoZero"/>
        <c:auto val="1"/>
        <c:lblOffset val="100"/>
        <c:baseTimeUnit val="years"/>
      </c:dateAx>
      <c:valAx>
        <c:axId val="2698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3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会津美里町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21913</v>
      </c>
      <c r="AM8" s="47"/>
      <c r="AN8" s="47"/>
      <c r="AO8" s="47"/>
      <c r="AP8" s="47"/>
      <c r="AQ8" s="47"/>
      <c r="AR8" s="47"/>
      <c r="AS8" s="47"/>
      <c r="AT8" s="43">
        <f>データ!S6</f>
        <v>276.33</v>
      </c>
      <c r="AU8" s="43"/>
      <c r="AV8" s="43"/>
      <c r="AW8" s="43"/>
      <c r="AX8" s="43"/>
      <c r="AY8" s="43"/>
      <c r="AZ8" s="43"/>
      <c r="BA8" s="43"/>
      <c r="BB8" s="43">
        <f>データ!T6</f>
        <v>79.3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1.52</v>
      </c>
      <c r="Q10" s="43"/>
      <c r="R10" s="43"/>
      <c r="S10" s="43"/>
      <c r="T10" s="43"/>
      <c r="U10" s="43"/>
      <c r="V10" s="43"/>
      <c r="W10" s="43">
        <f>データ!P6</f>
        <v>100</v>
      </c>
      <c r="X10" s="43"/>
      <c r="Y10" s="43"/>
      <c r="Z10" s="43"/>
      <c r="AA10" s="43"/>
      <c r="AB10" s="43"/>
      <c r="AC10" s="43"/>
      <c r="AD10" s="47">
        <f>データ!Q6</f>
        <v>4860</v>
      </c>
      <c r="AE10" s="47"/>
      <c r="AF10" s="47"/>
      <c r="AG10" s="47"/>
      <c r="AH10" s="47"/>
      <c r="AI10" s="47"/>
      <c r="AJ10" s="47"/>
      <c r="AK10" s="2"/>
      <c r="AL10" s="47">
        <f>データ!U6</f>
        <v>330</v>
      </c>
      <c r="AM10" s="47"/>
      <c r="AN10" s="47"/>
      <c r="AO10" s="47"/>
      <c r="AP10" s="47"/>
      <c r="AQ10" s="47"/>
      <c r="AR10" s="47"/>
      <c r="AS10" s="47"/>
      <c r="AT10" s="43">
        <f>データ!V6</f>
        <v>0.15</v>
      </c>
      <c r="AU10" s="43"/>
      <c r="AV10" s="43"/>
      <c r="AW10" s="43"/>
      <c r="AX10" s="43"/>
      <c r="AY10" s="43"/>
      <c r="AZ10" s="43"/>
      <c r="BA10" s="43"/>
      <c r="BB10" s="43">
        <f>データ!W6</f>
        <v>2200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74471</v>
      </c>
      <c r="D6" s="31">
        <f t="shared" si="3"/>
        <v>47</v>
      </c>
      <c r="E6" s="31">
        <f t="shared" si="3"/>
        <v>17</v>
      </c>
      <c r="F6" s="31">
        <f t="shared" si="3"/>
        <v>4</v>
      </c>
      <c r="G6" s="31">
        <f t="shared" si="3"/>
        <v>0</v>
      </c>
      <c r="H6" s="31" t="str">
        <f t="shared" si="3"/>
        <v>福島県　会津美里町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1.52</v>
      </c>
      <c r="P6" s="32">
        <f t="shared" si="3"/>
        <v>100</v>
      </c>
      <c r="Q6" s="32">
        <f t="shared" si="3"/>
        <v>4860</v>
      </c>
      <c r="R6" s="32">
        <f t="shared" si="3"/>
        <v>21913</v>
      </c>
      <c r="S6" s="32">
        <f t="shared" si="3"/>
        <v>276.33</v>
      </c>
      <c r="T6" s="32">
        <f t="shared" si="3"/>
        <v>79.3</v>
      </c>
      <c r="U6" s="32">
        <f t="shared" si="3"/>
        <v>330</v>
      </c>
      <c r="V6" s="32">
        <f t="shared" si="3"/>
        <v>0.15</v>
      </c>
      <c r="W6" s="32">
        <f t="shared" si="3"/>
        <v>2200</v>
      </c>
      <c r="X6" s="33">
        <f>IF(X7="",NA(),X7)</f>
        <v>98.59</v>
      </c>
      <c r="Y6" s="33">
        <f t="shared" ref="Y6:AG6" si="4">IF(Y7="",NA(),Y7)</f>
        <v>99.19</v>
      </c>
      <c r="Z6" s="33">
        <f t="shared" si="4"/>
        <v>98.99</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1475.38</v>
      </c>
      <c r="BF6" s="33">
        <f t="shared" ref="BF6:BN6" si="7">IF(BF7="",NA(),BF7)</f>
        <v>654.70000000000005</v>
      </c>
      <c r="BG6" s="33">
        <f t="shared" si="7"/>
        <v>381.56</v>
      </c>
      <c r="BH6" s="33">
        <f t="shared" si="7"/>
        <v>802.65</v>
      </c>
      <c r="BI6" s="33">
        <f t="shared" si="7"/>
        <v>120.83</v>
      </c>
      <c r="BJ6" s="33">
        <f t="shared" si="7"/>
        <v>1868.17</v>
      </c>
      <c r="BK6" s="33">
        <f t="shared" si="7"/>
        <v>1835.56</v>
      </c>
      <c r="BL6" s="33">
        <f t="shared" si="7"/>
        <v>1716.82</v>
      </c>
      <c r="BM6" s="33">
        <f t="shared" si="7"/>
        <v>1554.05</v>
      </c>
      <c r="BN6" s="33">
        <f t="shared" si="7"/>
        <v>1671.86</v>
      </c>
      <c r="BO6" s="32" t="str">
        <f>IF(BO7="","",IF(BO7="-","【-】","【"&amp;SUBSTITUTE(TEXT(BO7,"#,##0.00"),"-","△")&amp;"】"))</f>
        <v>【1,479.31】</v>
      </c>
      <c r="BP6" s="33">
        <f>IF(BP7="",NA(),BP7)</f>
        <v>97.92</v>
      </c>
      <c r="BQ6" s="33">
        <f t="shared" ref="BQ6:BY6" si="8">IF(BQ7="",NA(),BQ7)</f>
        <v>97.11</v>
      </c>
      <c r="BR6" s="33">
        <f t="shared" si="8"/>
        <v>96.56</v>
      </c>
      <c r="BS6" s="33">
        <f t="shared" si="8"/>
        <v>100</v>
      </c>
      <c r="BT6" s="33">
        <f t="shared" si="8"/>
        <v>100</v>
      </c>
      <c r="BU6" s="33">
        <f t="shared" si="8"/>
        <v>55.15</v>
      </c>
      <c r="BV6" s="33">
        <f t="shared" si="8"/>
        <v>52.89</v>
      </c>
      <c r="BW6" s="33">
        <f t="shared" si="8"/>
        <v>51.73</v>
      </c>
      <c r="BX6" s="33">
        <f t="shared" si="8"/>
        <v>53.01</v>
      </c>
      <c r="BY6" s="33">
        <f t="shared" si="8"/>
        <v>50.54</v>
      </c>
      <c r="BZ6" s="32" t="str">
        <f>IF(BZ7="","",IF(BZ7="-","【-】","【"&amp;SUBSTITUTE(TEXT(BZ7,"#,##0.00"),"-","△")&amp;"】"))</f>
        <v>【63.50】</v>
      </c>
      <c r="CA6" s="33">
        <f>IF(CA7="",NA(),CA7)</f>
        <v>121.18</v>
      </c>
      <c r="CB6" s="33">
        <f t="shared" ref="CB6:CJ6" si="9">IF(CB7="",NA(),CB7)</f>
        <v>124.67</v>
      </c>
      <c r="CC6" s="33">
        <f t="shared" si="9"/>
        <v>117.86</v>
      </c>
      <c r="CD6" s="33">
        <f t="shared" si="9"/>
        <v>121.81</v>
      </c>
      <c r="CE6" s="33">
        <f t="shared" si="9"/>
        <v>124.88</v>
      </c>
      <c r="CF6" s="33">
        <f t="shared" si="9"/>
        <v>283.05</v>
      </c>
      <c r="CG6" s="33">
        <f t="shared" si="9"/>
        <v>300.52</v>
      </c>
      <c r="CH6" s="33">
        <f t="shared" si="9"/>
        <v>310.47000000000003</v>
      </c>
      <c r="CI6" s="33">
        <f t="shared" si="9"/>
        <v>299.39</v>
      </c>
      <c r="CJ6" s="33">
        <f t="shared" si="9"/>
        <v>320.36</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48.14</v>
      </c>
      <c r="CX6" s="33">
        <f t="shared" ref="CX6:DF6" si="11">IF(CX7="",NA(),CX7)</f>
        <v>50.6</v>
      </c>
      <c r="CY6" s="33">
        <f t="shared" si="11"/>
        <v>54.41</v>
      </c>
      <c r="CZ6" s="33">
        <f t="shared" si="11"/>
        <v>54.33</v>
      </c>
      <c r="DA6" s="33">
        <f t="shared" si="11"/>
        <v>54.55</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74471</v>
      </c>
      <c r="D7" s="35">
        <v>47</v>
      </c>
      <c r="E7" s="35">
        <v>17</v>
      </c>
      <c r="F7" s="35">
        <v>4</v>
      </c>
      <c r="G7" s="35">
        <v>0</v>
      </c>
      <c r="H7" s="35" t="s">
        <v>96</v>
      </c>
      <c r="I7" s="35" t="s">
        <v>97</v>
      </c>
      <c r="J7" s="35" t="s">
        <v>98</v>
      </c>
      <c r="K7" s="35" t="s">
        <v>99</v>
      </c>
      <c r="L7" s="35" t="s">
        <v>100</v>
      </c>
      <c r="M7" s="36" t="s">
        <v>101</v>
      </c>
      <c r="N7" s="36" t="s">
        <v>102</v>
      </c>
      <c r="O7" s="36">
        <v>1.52</v>
      </c>
      <c r="P7" s="36">
        <v>100</v>
      </c>
      <c r="Q7" s="36">
        <v>4860</v>
      </c>
      <c r="R7" s="36">
        <v>21913</v>
      </c>
      <c r="S7" s="36">
        <v>276.33</v>
      </c>
      <c r="T7" s="36">
        <v>79.3</v>
      </c>
      <c r="U7" s="36">
        <v>330</v>
      </c>
      <c r="V7" s="36">
        <v>0.15</v>
      </c>
      <c r="W7" s="36">
        <v>2200</v>
      </c>
      <c r="X7" s="36">
        <v>98.59</v>
      </c>
      <c r="Y7" s="36">
        <v>99.19</v>
      </c>
      <c r="Z7" s="36">
        <v>98.99</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1475.38</v>
      </c>
      <c r="BF7" s="36">
        <v>654.70000000000005</v>
      </c>
      <c r="BG7" s="36">
        <v>381.56</v>
      </c>
      <c r="BH7" s="36">
        <v>802.65</v>
      </c>
      <c r="BI7" s="36">
        <v>120.83</v>
      </c>
      <c r="BJ7" s="36">
        <v>1868.17</v>
      </c>
      <c r="BK7" s="36">
        <v>1835.56</v>
      </c>
      <c r="BL7" s="36">
        <v>1716.82</v>
      </c>
      <c r="BM7" s="36">
        <v>1554.05</v>
      </c>
      <c r="BN7" s="36">
        <v>1671.86</v>
      </c>
      <c r="BO7" s="36">
        <v>1479.31</v>
      </c>
      <c r="BP7" s="36">
        <v>97.92</v>
      </c>
      <c r="BQ7" s="36">
        <v>97.11</v>
      </c>
      <c r="BR7" s="36">
        <v>96.56</v>
      </c>
      <c r="BS7" s="36">
        <v>100</v>
      </c>
      <c r="BT7" s="36">
        <v>100</v>
      </c>
      <c r="BU7" s="36">
        <v>55.15</v>
      </c>
      <c r="BV7" s="36">
        <v>52.89</v>
      </c>
      <c r="BW7" s="36">
        <v>51.73</v>
      </c>
      <c r="BX7" s="36">
        <v>53.01</v>
      </c>
      <c r="BY7" s="36">
        <v>50.54</v>
      </c>
      <c r="BZ7" s="36">
        <v>63.5</v>
      </c>
      <c r="CA7" s="36">
        <v>121.18</v>
      </c>
      <c r="CB7" s="36">
        <v>124.67</v>
      </c>
      <c r="CC7" s="36">
        <v>117.86</v>
      </c>
      <c r="CD7" s="36">
        <v>121.81</v>
      </c>
      <c r="CE7" s="36">
        <v>124.88</v>
      </c>
      <c r="CF7" s="36">
        <v>283.05</v>
      </c>
      <c r="CG7" s="36">
        <v>300.52</v>
      </c>
      <c r="CH7" s="36">
        <v>310.47000000000003</v>
      </c>
      <c r="CI7" s="36">
        <v>299.39</v>
      </c>
      <c r="CJ7" s="36">
        <v>320.36</v>
      </c>
      <c r="CK7" s="36">
        <v>253.12</v>
      </c>
      <c r="CL7" s="36" t="s">
        <v>101</v>
      </c>
      <c r="CM7" s="36" t="s">
        <v>101</v>
      </c>
      <c r="CN7" s="36" t="s">
        <v>101</v>
      </c>
      <c r="CO7" s="36" t="s">
        <v>101</v>
      </c>
      <c r="CP7" s="36" t="s">
        <v>101</v>
      </c>
      <c r="CQ7" s="36">
        <v>36.18</v>
      </c>
      <c r="CR7" s="36">
        <v>36.799999999999997</v>
      </c>
      <c r="CS7" s="36">
        <v>36.67</v>
      </c>
      <c r="CT7" s="36">
        <v>36.200000000000003</v>
      </c>
      <c r="CU7" s="36">
        <v>34.74</v>
      </c>
      <c r="CV7" s="36">
        <v>41.06</v>
      </c>
      <c r="CW7" s="36">
        <v>48.14</v>
      </c>
      <c r="CX7" s="36">
        <v>50.6</v>
      </c>
      <c r="CY7" s="36">
        <v>54.41</v>
      </c>
      <c r="CZ7" s="36">
        <v>54.33</v>
      </c>
      <c r="DA7" s="36">
        <v>54.55</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大竹 淳志</cp:lastModifiedBy>
  <cp:lastPrinted>2016-02-16T10:19:57Z</cp:lastPrinted>
  <dcterms:created xsi:type="dcterms:W3CDTF">2016-02-03T09:01:42Z</dcterms:created>
  <dcterms:modified xsi:type="dcterms:W3CDTF">2016-02-16T10:20:00Z</dcterms:modified>
  <cp:category/>
</cp:coreProperties>
</file>