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B501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T10" i="4" s="1"/>
  <c r="U6" i="5"/>
  <c r="T6" i="5"/>
  <c r="S6" i="5"/>
  <c r="AT8" i="4" s="1"/>
  <c r="R6" i="5"/>
  <c r="AL8" i="4" s="1"/>
  <c r="Q6" i="5"/>
  <c r="AD10" i="4" s="1"/>
  <c r="P6" i="5"/>
  <c r="O6" i="5"/>
  <c r="P10" i="4" s="1"/>
  <c r="N6" i="5"/>
  <c r="I10" i="4" s="1"/>
  <c r="M6" i="5"/>
  <c r="B10" i="4" s="1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BB10" i="4"/>
  <c r="AL10" i="4"/>
  <c r="W10" i="4"/>
  <c r="BB8" i="4"/>
  <c r="W8" i="4"/>
  <c r="P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<sst xmlns="http://schemas.openxmlformats.org/spreadsheetml/2006/main" count="221" uniqueCount="111">
  <si>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</si>
  <si>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</si>
  <si>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</si>
  <si>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</si>
  <si>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</si>
  <si>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</si>
  <si>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</si>
  <si>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</si>
  <si>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</si>
  <si>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</si>
  <si>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</si>
  <si>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</si>
  <si>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</si>
  <si>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</si>
  <si>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</si>
  <si>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</si>
  <si>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</si>
  <si>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</si>
  <si>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</si>
  <si>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</si>
  <si>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</si>
  <si>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</si>
  <si>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</si>
  <si>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</si>
  <si>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</si>
  <si>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</si>
  <si>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</si>
  <si>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</si>
  <si>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</si>
  <si>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</si>
  <si>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</si>
  <si>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</si>
  <si>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</si>
  <si>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</si>
  <si>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</si>
  <si>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</si>
  <si>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</si>
  <si>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</si>
  <si>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</si>
  <si>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</si>
  <si>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</si>
  <si>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</si>
  <si>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</si>
  <si>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</si>
  <si>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</si>
  <si>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</si>
  <si>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</si>
  <si>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</si>
  <si>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</si>
  <si>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</si>
  <si>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</si>
  <si>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</si>
  <si>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</si>
  <si>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</si>
  <si>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</si>
  <si>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</si>
  <si>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</si>
  <si>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</si>
  <si>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</si>
  <si>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</si>
  <si>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</si>
  <si>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</si>
  <si>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</si>
  <si>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</si>
  <si>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</si>
  <si>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</si>
  <si>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</si>
  <si>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</si>
  <si>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</si>
  <si>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</si>
  <si>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</si>
  <si>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</si>
  <si>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</si>
  <si>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</si>
  <si>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</si>
  <si>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</si>
  <si>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</si>
  <si>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</si>
  <si>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</si>
  <si>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</si>
  <si>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</si>
  <si>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</si>
  <si>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</si>
  <si>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</si>
  <si>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</si>
  <si>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</si>
  <si>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</si>
  <si>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</si>
  <si>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</si>
  <si>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</si>
  <si>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</si>
  <si>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</si>
  <si>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</si>
  <si>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</si>
  <si>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</si>
  <si>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</si>
  <si>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福島県　南会津町</t>
  </si>
  <si>
    <t>法非適用</t>
  </si>
  <si>
    <t>下水道事業</t>
  </si>
  <si>
    <t>公共下水道</t>
  </si>
  <si>
    <t>Cc2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</si>
  <si>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</si>
  <si>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</si>
  <si>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</si>
  <si>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</si>
  <si>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</si>
  <si>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</si>
  <si>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</si>
  <si>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・収益的収支比率は100%を超えており、健全な経営がなされているようにみえるが、施設利用率が低いことと、水洗化率が類似団体に比べ低いことから、施設利用率と水洗化率を向上させることにより、健全性・効率性があがると考えられる。
・汚水処理原価は類似団体に比べ低く、比較的低コストで運営ができている。</t>
    <rPh sb="1" eb="4">
      <t>シュウエキテキ</t>
    </rPh>
    <rPh sb="4" eb="6">
      <t>シュウシ</t>
    </rPh>
    <rPh sb="6" eb="8">
      <t>ヒリツ</t>
    </rPh>
    <rPh sb="14" eb="15">
      <t>コ</t>
    </rPh>
    <rPh sb="20" eb="22">
      <t>ケンゼン</t>
    </rPh>
    <rPh sb="23" eb="25">
      <t>ケイエイ</t>
    </rPh>
    <rPh sb="40" eb="42">
      <t>シセツ</t>
    </rPh>
    <rPh sb="42" eb="45">
      <t>リヨウリツ</t>
    </rPh>
    <rPh sb="46" eb="47">
      <t>ヒク</t>
    </rPh>
    <rPh sb="52" eb="55">
      <t>スイセンカ</t>
    </rPh>
    <rPh sb="55" eb="56">
      <t>リツ</t>
    </rPh>
    <rPh sb="57" eb="59">
      <t>ルイジ</t>
    </rPh>
    <rPh sb="59" eb="61">
      <t>ダンタイ</t>
    </rPh>
    <rPh sb="62" eb="63">
      <t>クラ</t>
    </rPh>
    <rPh sb="64" eb="65">
      <t>ヒク</t>
    </rPh>
    <rPh sb="71" eb="73">
      <t>シセツ</t>
    </rPh>
    <rPh sb="73" eb="76">
      <t>リヨウリツ</t>
    </rPh>
    <rPh sb="77" eb="80">
      <t>スイセンカ</t>
    </rPh>
    <rPh sb="80" eb="81">
      <t>リツ</t>
    </rPh>
    <rPh sb="82" eb="84">
      <t>コウジョウ</t>
    </rPh>
    <rPh sb="113" eb="115">
      <t>オスイ</t>
    </rPh>
    <rPh sb="115" eb="117">
      <t>ショリ</t>
    </rPh>
    <rPh sb="117" eb="119">
      <t>ゲンカ</t>
    </rPh>
    <rPh sb="120" eb="122">
      <t>ルイジ</t>
    </rPh>
    <rPh sb="122" eb="124">
      <t>ダンタイ</t>
    </rPh>
    <rPh sb="125" eb="126">
      <t>クラ</t>
    </rPh>
    <rPh sb="127" eb="128">
      <t>ヒク</t>
    </rPh>
    <rPh sb="130" eb="133">
      <t>ヒカクテキ</t>
    </rPh>
    <rPh sb="133" eb="134">
      <t>テイ</t>
    </rPh>
    <rPh sb="138" eb="140">
      <t>ウンエイ</t>
    </rPh>
    <phoneticPr fontId="4"/>
  </si>
  <si>
    <t>・比較的健全な経営ができていると考えられるが、これから施設の老朽化に伴う整備などを見越し、さらなる経営改善をはかる必要がある。</t>
    <rPh sb="1" eb="4">
      <t>ヒカクテキ</t>
    </rPh>
    <rPh sb="4" eb="6">
      <t>ケンゼン</t>
    </rPh>
    <rPh sb="7" eb="9">
      <t>ケイエイ</t>
    </rPh>
    <rPh sb="16" eb="17">
      <t>カンガ</t>
    </rPh>
    <rPh sb="27" eb="29">
      <t>シセツ</t>
    </rPh>
    <rPh sb="30" eb="33">
      <t>ロウキュウカ</t>
    </rPh>
    <rPh sb="34" eb="35">
      <t>トモナ</t>
    </rPh>
    <rPh sb="36" eb="38">
      <t>セイビ</t>
    </rPh>
    <rPh sb="41" eb="43">
      <t>ミコ</t>
    </rPh>
    <rPh sb="49" eb="51">
      <t>ケイエイ</t>
    </rPh>
    <rPh sb="51" eb="53">
      <t>カイゼン</t>
    </rPh>
    <rPh sb="57" eb="59">
      <t>ヒツヨウ</t>
    </rPh>
    <phoneticPr fontId="4"/>
  </si>
  <si>
    <t>・供用開始から17年目であり、管渠の老朽化はみられない。</t>
    <rPh sb="1" eb="3">
      <t>キョウヨウ</t>
    </rPh>
    <rPh sb="3" eb="5">
      <t>カイシ</t>
    </rPh>
    <rPh sb="9" eb="11">
      <t>ネンメ</t>
    </rPh>
    <rPh sb="15" eb="16">
      <t>カン</t>
    </rPh>
    <rPh sb="16" eb="17">
      <t>ミゾ</t>
    </rPh>
    <rPh sb="18" eb="21">
      <t>ロウキュウカ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</si>
</sst>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326336"/>
        <c:axId val="67328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0.14000000000000001</c:v>
                </c:pt>
                <c:pt idx="1">
                  <c:v>0.18</c:v>
                </c:pt>
                <c:pt idx="2">
                  <c:v>0.18</c:v>
                </c:pt>
                <c:pt idx="3">
                  <c:v>7.0000000000000007E-2</c:v>
                </c:pt>
                <c:pt idx="4">
                  <c:v>0.04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326336"/>
        <c:axId val="67328256"/>
      </c:lineChart>
      <c:dateAx>
        <c:axId val="673263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7328256"/>
        <c:crosses val="autoZero"/>
        <c:auto val="1"/>
        <c:lblOffset val="100"/>
        <c:baseTimeUnit val="years"/>
      </c:dateAx>
      <c:valAx>
        <c:axId val="67328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73263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47.36</c:v>
                </c:pt>
                <c:pt idx="1">
                  <c:v>50.43</c:v>
                </c:pt>
                <c:pt idx="2">
                  <c:v>51.21</c:v>
                </c:pt>
                <c:pt idx="3">
                  <c:v>52.14</c:v>
                </c:pt>
                <c:pt idx="4">
                  <c:v>51.71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437952"/>
        <c:axId val="73439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39.770000000000003</c:v>
                </c:pt>
                <c:pt idx="1">
                  <c:v>38.950000000000003</c:v>
                </c:pt>
                <c:pt idx="2">
                  <c:v>40.07</c:v>
                </c:pt>
                <c:pt idx="3">
                  <c:v>55.81</c:v>
                </c:pt>
                <c:pt idx="4">
                  <c:v>54.44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37952"/>
        <c:axId val="73439872"/>
      </c:lineChart>
      <c:dateAx>
        <c:axId val="73437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439872"/>
        <c:crosses val="autoZero"/>
        <c:auto val="1"/>
        <c:lblOffset val="100"/>
        <c:baseTimeUnit val="years"/>
      </c:dateAx>
      <c:valAx>
        <c:axId val="73439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4379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69.900000000000006</c:v>
                </c:pt>
                <c:pt idx="1">
                  <c:v>71.42</c:v>
                </c:pt>
                <c:pt idx="2">
                  <c:v>71.540000000000006</c:v>
                </c:pt>
                <c:pt idx="3">
                  <c:v>71.92</c:v>
                </c:pt>
                <c:pt idx="4">
                  <c:v>72.459999999999994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486720"/>
        <c:axId val="73488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65.66</c:v>
                </c:pt>
                <c:pt idx="1">
                  <c:v>65.599999999999994</c:v>
                </c:pt>
                <c:pt idx="2">
                  <c:v>66</c:v>
                </c:pt>
                <c:pt idx="3">
                  <c:v>84.41</c:v>
                </c:pt>
                <c:pt idx="4">
                  <c:v>84.2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86720"/>
        <c:axId val="73488640"/>
      </c:lineChart>
      <c:dateAx>
        <c:axId val="73486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488640"/>
        <c:crosses val="autoZero"/>
        <c:auto val="1"/>
        <c:lblOffset val="100"/>
        <c:baseTimeUnit val="years"/>
      </c:dateAx>
      <c:valAx>
        <c:axId val="73488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486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104.66</c:v>
                </c:pt>
                <c:pt idx="1">
                  <c:v>106.16</c:v>
                </c:pt>
                <c:pt idx="2">
                  <c:v>111.03</c:v>
                </c:pt>
                <c:pt idx="3">
                  <c:v>109.35</c:v>
                </c:pt>
                <c:pt idx="4">
                  <c:v>108.57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907584"/>
        <c:axId val="6790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907584"/>
        <c:axId val="67909504"/>
      </c:lineChart>
      <c:dateAx>
        <c:axId val="679075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7909504"/>
        <c:crosses val="autoZero"/>
        <c:auto val="1"/>
        <c:lblOffset val="100"/>
        <c:baseTimeUnit val="years"/>
      </c:dateAx>
      <c:valAx>
        <c:axId val="6790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79075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931520"/>
        <c:axId val="67937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931520"/>
        <c:axId val="67937792"/>
      </c:lineChart>
      <c:dateAx>
        <c:axId val="679315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7937792"/>
        <c:crosses val="autoZero"/>
        <c:auto val="1"/>
        <c:lblOffset val="100"/>
        <c:baseTimeUnit val="years"/>
      </c:dateAx>
      <c:valAx>
        <c:axId val="67937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79315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45120"/>
        <c:axId val="67847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45120"/>
        <c:axId val="67847296"/>
      </c:lineChart>
      <c:dateAx>
        <c:axId val="678451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7847296"/>
        <c:crosses val="autoZero"/>
        <c:auto val="1"/>
        <c:lblOffset val="100"/>
        <c:baseTimeUnit val="years"/>
      </c:dateAx>
      <c:valAx>
        <c:axId val="67847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78451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83776"/>
        <c:axId val="67885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83776"/>
        <c:axId val="67885696"/>
      </c:lineChart>
      <c:dateAx>
        <c:axId val="67883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7885696"/>
        <c:crosses val="autoZero"/>
        <c:auto val="1"/>
        <c:lblOffset val="100"/>
        <c:baseTimeUnit val="years"/>
      </c:dateAx>
      <c:valAx>
        <c:axId val="67885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78837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990272"/>
        <c:axId val="67992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990272"/>
        <c:axId val="67992192"/>
      </c:lineChart>
      <c:dateAx>
        <c:axId val="67990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7992192"/>
        <c:crosses val="autoZero"/>
        <c:auto val="1"/>
        <c:lblOffset val="100"/>
        <c:baseTimeUnit val="years"/>
      </c:dateAx>
      <c:valAx>
        <c:axId val="67992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79902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345.89</c:v>
                </c:pt>
                <c:pt idx="1">
                  <c:v>357.89</c:v>
                </c:pt>
                <c:pt idx="2">
                  <c:v>325.88</c:v>
                </c:pt>
                <c:pt idx="3">
                  <c:v>233.29</c:v>
                </c:pt>
                <c:pt idx="4">
                  <c:v>4.93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030848"/>
        <c:axId val="68032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1882.66</c:v>
                </c:pt>
                <c:pt idx="1">
                  <c:v>1749.66</c:v>
                </c:pt>
                <c:pt idx="2">
                  <c:v>1574.53</c:v>
                </c:pt>
                <c:pt idx="3">
                  <c:v>1209.95</c:v>
                </c:pt>
                <c:pt idx="4">
                  <c:v>1136.5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030848"/>
        <c:axId val="68032768"/>
      </c:lineChart>
      <c:dateAx>
        <c:axId val="68030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8032768"/>
        <c:crosses val="autoZero"/>
        <c:auto val="1"/>
        <c:lblOffset val="100"/>
        <c:baseTimeUnit val="years"/>
      </c:dateAx>
      <c:valAx>
        <c:axId val="680327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80308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111.3</c:v>
                </c:pt>
                <c:pt idx="1">
                  <c:v>111.34</c:v>
                </c:pt>
                <c:pt idx="2">
                  <c:v>123.64</c:v>
                </c:pt>
                <c:pt idx="3">
                  <c:v>117.77</c:v>
                </c:pt>
                <c:pt idx="4">
                  <c:v>126.42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048768"/>
        <c:axId val="68087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54.67</c:v>
                </c:pt>
                <c:pt idx="1">
                  <c:v>54.46</c:v>
                </c:pt>
                <c:pt idx="2">
                  <c:v>57.36</c:v>
                </c:pt>
                <c:pt idx="3">
                  <c:v>69.48</c:v>
                </c:pt>
                <c:pt idx="4">
                  <c:v>71.650000000000006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048768"/>
        <c:axId val="68087808"/>
      </c:lineChart>
      <c:dateAx>
        <c:axId val="68048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8087808"/>
        <c:crosses val="autoZero"/>
        <c:auto val="1"/>
        <c:lblOffset val="100"/>
        <c:baseTimeUnit val="years"/>
      </c:dateAx>
      <c:valAx>
        <c:axId val="68087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8048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187.41</c:v>
                </c:pt>
                <c:pt idx="1">
                  <c:v>185</c:v>
                </c:pt>
                <c:pt idx="2">
                  <c:v>161.91999999999999</c:v>
                </c:pt>
                <c:pt idx="3">
                  <c:v>174.44</c:v>
                </c:pt>
                <c:pt idx="4">
                  <c:v>163.49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413760"/>
        <c:axId val="734156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290.26</c:v>
                </c:pt>
                <c:pt idx="1">
                  <c:v>293.08999999999997</c:v>
                </c:pt>
                <c:pt idx="2">
                  <c:v>279.91000000000003</c:v>
                </c:pt>
                <c:pt idx="3">
                  <c:v>220.67</c:v>
                </c:pt>
                <c:pt idx="4">
                  <c:v>217.82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13760"/>
        <c:axId val="73415680"/>
      </c:lineChart>
      <c:dateAx>
        <c:axId val="734137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415680"/>
        <c:crosses val="autoZero"/>
        <c:auto val="1"/>
        <c:lblOffset val="100"/>
        <c:baseTimeUnit val="years"/>
      </c:dateAx>
      <c:valAx>
        <c:axId val="734156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4137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【776.35】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【94.57】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【60.35】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【142.28】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【96.57】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J40" zoomScaleNormal="100" workbookViewId="0">
      <selection activeCell="BL47" sqref="BL47:BZ63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福島県　南会津町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公共下水道</v>
      </c>
      <c r="Q8" s="70"/>
      <c r="R8" s="70"/>
      <c r="S8" s="70"/>
      <c r="T8" s="70"/>
      <c r="U8" s="70"/>
      <c r="V8" s="70"/>
      <c r="W8" s="70" t="str">
        <f>データ!L6</f>
        <v>Cc2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17230</v>
      </c>
      <c r="AM8" s="64"/>
      <c r="AN8" s="64"/>
      <c r="AO8" s="64"/>
      <c r="AP8" s="64"/>
      <c r="AQ8" s="64"/>
      <c r="AR8" s="64"/>
      <c r="AS8" s="64"/>
      <c r="AT8" s="63">
        <f>データ!S6</f>
        <v>886.47</v>
      </c>
      <c r="AU8" s="63"/>
      <c r="AV8" s="63"/>
      <c r="AW8" s="63"/>
      <c r="AX8" s="63"/>
      <c r="AY8" s="63"/>
      <c r="AZ8" s="63"/>
      <c r="BA8" s="63"/>
      <c r="BB8" s="63">
        <f>データ!T6</f>
        <v>19.440000000000001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22.56</v>
      </c>
      <c r="Q10" s="63"/>
      <c r="R10" s="63"/>
      <c r="S10" s="63"/>
      <c r="T10" s="63"/>
      <c r="U10" s="63"/>
      <c r="V10" s="63"/>
      <c r="W10" s="63">
        <f>データ!P6</f>
        <v>92.54</v>
      </c>
      <c r="X10" s="63"/>
      <c r="Y10" s="63"/>
      <c r="Z10" s="63"/>
      <c r="AA10" s="63"/>
      <c r="AB10" s="63"/>
      <c r="AC10" s="63"/>
      <c r="AD10" s="64">
        <f>データ!Q6</f>
        <v>3670</v>
      </c>
      <c r="AE10" s="64"/>
      <c r="AF10" s="64"/>
      <c r="AG10" s="64"/>
      <c r="AH10" s="64"/>
      <c r="AI10" s="64"/>
      <c r="AJ10" s="64"/>
      <c r="AK10" s="2"/>
      <c r="AL10" s="64">
        <f>データ!U6</f>
        <v>3842</v>
      </c>
      <c r="AM10" s="64"/>
      <c r="AN10" s="64"/>
      <c r="AO10" s="64"/>
      <c r="AP10" s="64"/>
      <c r="AQ10" s="64"/>
      <c r="AR10" s="64"/>
      <c r="AS10" s="64"/>
      <c r="AT10" s="63">
        <f>データ!V6</f>
        <v>1.41</v>
      </c>
      <c r="AU10" s="63"/>
      <c r="AV10" s="63"/>
      <c r="AW10" s="63"/>
      <c r="AX10" s="63"/>
      <c r="AY10" s="63"/>
      <c r="AZ10" s="63"/>
      <c r="BA10" s="63"/>
      <c r="BB10" s="63">
        <f>データ!W6</f>
        <v>2724.82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108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110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109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73687</v>
      </c>
      <c r="D6" s="31">
        <f t="shared" si="3"/>
        <v>47</v>
      </c>
      <c r="E6" s="31">
        <f t="shared" si="3"/>
        <v>17</v>
      </c>
      <c r="F6" s="31">
        <f t="shared" si="3"/>
        <v>1</v>
      </c>
      <c r="G6" s="31">
        <f t="shared" si="3"/>
        <v>0</v>
      </c>
      <c r="H6" s="31" t="str">
        <f t="shared" si="3"/>
        <v>福島県　南会津町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公共下水道</v>
      </c>
      <c r="L6" s="31" t="str">
        <f t="shared" si="3"/>
        <v>Cc2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22.56</v>
      </c>
      <c r="P6" s="32">
        <f t="shared" si="3"/>
        <v>92.54</v>
      </c>
      <c r="Q6" s="32">
        <f t="shared" si="3"/>
        <v>3670</v>
      </c>
      <c r="R6" s="32">
        <f t="shared" si="3"/>
        <v>17230</v>
      </c>
      <c r="S6" s="32">
        <f t="shared" si="3"/>
        <v>886.47</v>
      </c>
      <c r="T6" s="32">
        <f t="shared" si="3"/>
        <v>19.440000000000001</v>
      </c>
      <c r="U6" s="32">
        <f t="shared" si="3"/>
        <v>3842</v>
      </c>
      <c r="V6" s="32">
        <f t="shared" si="3"/>
        <v>1.41</v>
      </c>
      <c r="W6" s="32">
        <f t="shared" si="3"/>
        <v>2724.82</v>
      </c>
      <c r="X6" s="33">
        <f>IF(X7="",NA(),X7)</f>
        <v>104.66</v>
      </c>
      <c r="Y6" s="33">
        <f t="shared" ref="Y6:AG6" si="4">IF(Y7="",NA(),Y7)</f>
        <v>106.16</v>
      </c>
      <c r="Z6" s="33">
        <f t="shared" si="4"/>
        <v>111.03</v>
      </c>
      <c r="AA6" s="33">
        <f t="shared" si="4"/>
        <v>109.35</v>
      </c>
      <c r="AB6" s="33">
        <f t="shared" si="4"/>
        <v>108.57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345.89</v>
      </c>
      <c r="BF6" s="33">
        <f t="shared" ref="BF6:BN6" si="7">IF(BF7="",NA(),BF7)</f>
        <v>357.89</v>
      </c>
      <c r="BG6" s="33">
        <f t="shared" si="7"/>
        <v>325.88</v>
      </c>
      <c r="BH6" s="33">
        <f t="shared" si="7"/>
        <v>233.29</v>
      </c>
      <c r="BI6" s="33">
        <f t="shared" si="7"/>
        <v>4.93</v>
      </c>
      <c r="BJ6" s="33">
        <f t="shared" si="7"/>
        <v>1882.66</v>
      </c>
      <c r="BK6" s="33">
        <f t="shared" si="7"/>
        <v>1749.66</v>
      </c>
      <c r="BL6" s="33">
        <f t="shared" si="7"/>
        <v>1574.53</v>
      </c>
      <c r="BM6" s="33">
        <f t="shared" si="7"/>
        <v>1209.95</v>
      </c>
      <c r="BN6" s="33">
        <f t="shared" si="7"/>
        <v>1136.5</v>
      </c>
      <c r="BO6" s="32" t="str">
        <f>IF(BO7="","",IF(BO7="-","【-】","【"&amp;SUBSTITUTE(TEXT(BO7,"#,##0.00"),"-","△")&amp;"】"))</f>
        <v>【776.35】</v>
      </c>
      <c r="BP6" s="33">
        <f>IF(BP7="",NA(),BP7)</f>
        <v>111.3</v>
      </c>
      <c r="BQ6" s="33">
        <f t="shared" ref="BQ6:BY6" si="8">IF(BQ7="",NA(),BQ7)</f>
        <v>111.34</v>
      </c>
      <c r="BR6" s="33">
        <f t="shared" si="8"/>
        <v>123.64</v>
      </c>
      <c r="BS6" s="33">
        <f t="shared" si="8"/>
        <v>117.77</v>
      </c>
      <c r="BT6" s="33">
        <f t="shared" si="8"/>
        <v>126.42</v>
      </c>
      <c r="BU6" s="33">
        <f t="shared" si="8"/>
        <v>54.67</v>
      </c>
      <c r="BV6" s="33">
        <f t="shared" si="8"/>
        <v>54.46</v>
      </c>
      <c r="BW6" s="33">
        <f t="shared" si="8"/>
        <v>57.36</v>
      </c>
      <c r="BX6" s="33">
        <f t="shared" si="8"/>
        <v>69.48</v>
      </c>
      <c r="BY6" s="33">
        <f t="shared" si="8"/>
        <v>71.650000000000006</v>
      </c>
      <c r="BZ6" s="32" t="str">
        <f>IF(BZ7="","",IF(BZ7="-","【-】","【"&amp;SUBSTITUTE(TEXT(BZ7,"#,##0.00"),"-","△")&amp;"】"))</f>
        <v>【96.57】</v>
      </c>
      <c r="CA6" s="33">
        <f>IF(CA7="",NA(),CA7)</f>
        <v>187.41</v>
      </c>
      <c r="CB6" s="33">
        <f t="shared" ref="CB6:CJ6" si="9">IF(CB7="",NA(),CB7)</f>
        <v>185</v>
      </c>
      <c r="CC6" s="33">
        <f t="shared" si="9"/>
        <v>161.91999999999999</v>
      </c>
      <c r="CD6" s="33">
        <f t="shared" si="9"/>
        <v>174.44</v>
      </c>
      <c r="CE6" s="33">
        <f t="shared" si="9"/>
        <v>163.49</v>
      </c>
      <c r="CF6" s="33">
        <f t="shared" si="9"/>
        <v>290.26</v>
      </c>
      <c r="CG6" s="33">
        <f t="shared" si="9"/>
        <v>293.08999999999997</v>
      </c>
      <c r="CH6" s="33">
        <f t="shared" si="9"/>
        <v>279.91000000000003</v>
      </c>
      <c r="CI6" s="33">
        <f t="shared" si="9"/>
        <v>220.67</v>
      </c>
      <c r="CJ6" s="33">
        <f t="shared" si="9"/>
        <v>217.82</v>
      </c>
      <c r="CK6" s="32" t="str">
        <f>IF(CK7="","",IF(CK7="-","【-】","【"&amp;SUBSTITUTE(TEXT(CK7,"#,##0.00"),"-","△")&amp;"】"))</f>
        <v>【142.28】</v>
      </c>
      <c r="CL6" s="33">
        <f>IF(CL7="",NA(),CL7)</f>
        <v>47.36</v>
      </c>
      <c r="CM6" s="33">
        <f t="shared" ref="CM6:CU6" si="10">IF(CM7="",NA(),CM7)</f>
        <v>50.43</v>
      </c>
      <c r="CN6" s="33">
        <f t="shared" si="10"/>
        <v>51.21</v>
      </c>
      <c r="CO6" s="33">
        <f t="shared" si="10"/>
        <v>52.14</v>
      </c>
      <c r="CP6" s="33">
        <f t="shared" si="10"/>
        <v>51.71</v>
      </c>
      <c r="CQ6" s="33">
        <f t="shared" si="10"/>
        <v>39.770000000000003</v>
      </c>
      <c r="CR6" s="33">
        <f t="shared" si="10"/>
        <v>38.950000000000003</v>
      </c>
      <c r="CS6" s="33">
        <f t="shared" si="10"/>
        <v>40.07</v>
      </c>
      <c r="CT6" s="33">
        <f t="shared" si="10"/>
        <v>55.81</v>
      </c>
      <c r="CU6" s="33">
        <f t="shared" si="10"/>
        <v>54.44</v>
      </c>
      <c r="CV6" s="32" t="str">
        <f>IF(CV7="","",IF(CV7="-","【-】","【"&amp;SUBSTITUTE(TEXT(CV7,"#,##0.00"),"-","△")&amp;"】"))</f>
        <v>【60.35】</v>
      </c>
      <c r="CW6" s="33">
        <f>IF(CW7="",NA(),CW7)</f>
        <v>69.900000000000006</v>
      </c>
      <c r="CX6" s="33">
        <f t="shared" ref="CX6:DF6" si="11">IF(CX7="",NA(),CX7)</f>
        <v>71.42</v>
      </c>
      <c r="CY6" s="33">
        <f t="shared" si="11"/>
        <v>71.540000000000006</v>
      </c>
      <c r="CZ6" s="33">
        <f t="shared" si="11"/>
        <v>71.92</v>
      </c>
      <c r="DA6" s="33">
        <f t="shared" si="11"/>
        <v>72.459999999999994</v>
      </c>
      <c r="DB6" s="33">
        <f t="shared" si="11"/>
        <v>65.66</v>
      </c>
      <c r="DC6" s="33">
        <f t="shared" si="11"/>
        <v>65.599999999999994</v>
      </c>
      <c r="DD6" s="33">
        <f t="shared" si="11"/>
        <v>66</v>
      </c>
      <c r="DE6" s="33">
        <f t="shared" si="11"/>
        <v>84.41</v>
      </c>
      <c r="DF6" s="33">
        <f t="shared" si="11"/>
        <v>84.2</v>
      </c>
      <c r="DG6" s="32" t="str">
        <f>IF(DG7="","",IF(DG7="-","【-】","【"&amp;SUBSTITUTE(TEXT(DG7,"#,##0.00"),"-","△")&amp;"】"))</f>
        <v>【94.57】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0.14000000000000001</v>
      </c>
      <c r="EJ6" s="33">
        <f t="shared" si="14"/>
        <v>0.18</v>
      </c>
      <c r="EK6" s="33">
        <f t="shared" si="14"/>
        <v>0.18</v>
      </c>
      <c r="EL6" s="33">
        <f t="shared" si="14"/>
        <v>7.0000000000000007E-2</v>
      </c>
      <c r="EM6" s="33">
        <f t="shared" si="14"/>
        <v>0.04</v>
      </c>
      <c r="EN6" s="32" t="str">
        <f>IF(EN7="","",IF(EN7="-","【-】","【"&amp;SUBSTITUTE(TEXT(EN7,"#,##0.00"),"-","△")&amp;"】"))</f>
        <v>【0.17】</v>
      </c>
    </row>
    <row r="7" spans="1:144" s="34" customFormat="1">
      <c r="A7" s="26"/>
      <c r="B7" s="35">
        <v>2014</v>
      </c>
      <c r="C7" s="35">
        <v>73687</v>
      </c>
      <c r="D7" s="35">
        <v>47</v>
      </c>
      <c r="E7" s="35">
        <v>17</v>
      </c>
      <c r="F7" s="35">
        <v>1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22.56</v>
      </c>
      <c r="P7" s="36">
        <v>92.54</v>
      </c>
      <c r="Q7" s="36">
        <v>3670</v>
      </c>
      <c r="R7" s="36">
        <v>17230</v>
      </c>
      <c r="S7" s="36">
        <v>886.47</v>
      </c>
      <c r="T7" s="36">
        <v>19.440000000000001</v>
      </c>
      <c r="U7" s="36">
        <v>3842</v>
      </c>
      <c r="V7" s="36">
        <v>1.41</v>
      </c>
      <c r="W7" s="36">
        <v>2724.82</v>
      </c>
      <c r="X7" s="36">
        <v>104.66</v>
      </c>
      <c r="Y7" s="36">
        <v>106.16</v>
      </c>
      <c r="Z7" s="36">
        <v>111.03</v>
      </c>
      <c r="AA7" s="36">
        <v>109.35</v>
      </c>
      <c r="AB7" s="36">
        <v>108.57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345.89</v>
      </c>
      <c r="BF7" s="36">
        <v>357.89</v>
      </c>
      <c r="BG7" s="36">
        <v>325.88</v>
      </c>
      <c r="BH7" s="36">
        <v>233.29</v>
      </c>
      <c r="BI7" s="36">
        <v>4.93</v>
      </c>
      <c r="BJ7" s="36">
        <v>1882.66</v>
      </c>
      <c r="BK7" s="36">
        <v>1749.66</v>
      </c>
      <c r="BL7" s="36">
        <v>1574.53</v>
      </c>
      <c r="BM7" s="36">
        <v>1209.95</v>
      </c>
      <c r="BN7" s="36">
        <v>1136.5</v>
      </c>
      <c r="BO7" s="36">
        <v>776.35</v>
      </c>
      <c r="BP7" s="36">
        <v>111.3</v>
      </c>
      <c r="BQ7" s="36">
        <v>111.34</v>
      </c>
      <c r="BR7" s="36">
        <v>123.64</v>
      </c>
      <c r="BS7" s="36">
        <v>117.77</v>
      </c>
      <c r="BT7" s="36">
        <v>126.42</v>
      </c>
      <c r="BU7" s="36">
        <v>54.67</v>
      </c>
      <c r="BV7" s="36">
        <v>54.46</v>
      </c>
      <c r="BW7" s="36">
        <v>57.36</v>
      </c>
      <c r="BX7" s="36">
        <v>69.48</v>
      </c>
      <c r="BY7" s="36">
        <v>71.650000000000006</v>
      </c>
      <c r="BZ7" s="36">
        <v>96.57</v>
      </c>
      <c r="CA7" s="36">
        <v>187.41</v>
      </c>
      <c r="CB7" s="36">
        <v>185</v>
      </c>
      <c r="CC7" s="36">
        <v>161.91999999999999</v>
      </c>
      <c r="CD7" s="36">
        <v>174.44</v>
      </c>
      <c r="CE7" s="36">
        <v>163.49</v>
      </c>
      <c r="CF7" s="36">
        <v>290.26</v>
      </c>
      <c r="CG7" s="36">
        <v>293.08999999999997</v>
      </c>
      <c r="CH7" s="36">
        <v>279.91000000000003</v>
      </c>
      <c r="CI7" s="36">
        <v>220.67</v>
      </c>
      <c r="CJ7" s="36">
        <v>217.82</v>
      </c>
      <c r="CK7" s="36">
        <v>142.28</v>
      </c>
      <c r="CL7" s="36">
        <v>47.36</v>
      </c>
      <c r="CM7" s="36">
        <v>50.43</v>
      </c>
      <c r="CN7" s="36">
        <v>51.21</v>
      </c>
      <c r="CO7" s="36">
        <v>52.14</v>
      </c>
      <c r="CP7" s="36">
        <v>51.71</v>
      </c>
      <c r="CQ7" s="36">
        <v>39.770000000000003</v>
      </c>
      <c r="CR7" s="36">
        <v>38.950000000000003</v>
      </c>
      <c r="CS7" s="36">
        <v>40.07</v>
      </c>
      <c r="CT7" s="36">
        <v>55.81</v>
      </c>
      <c r="CU7" s="36">
        <v>54.44</v>
      </c>
      <c r="CV7" s="36">
        <v>60.35</v>
      </c>
      <c r="CW7" s="36">
        <v>69.900000000000006</v>
      </c>
      <c r="CX7" s="36">
        <v>71.42</v>
      </c>
      <c r="CY7" s="36">
        <v>71.540000000000006</v>
      </c>
      <c r="CZ7" s="36">
        <v>71.92</v>
      </c>
      <c r="DA7" s="36">
        <v>72.459999999999994</v>
      </c>
      <c r="DB7" s="36">
        <v>65.66</v>
      </c>
      <c r="DC7" s="36">
        <v>65.599999999999994</v>
      </c>
      <c r="DD7" s="36">
        <v>66</v>
      </c>
      <c r="DE7" s="36">
        <v>84.41</v>
      </c>
      <c r="DF7" s="36">
        <v>84.2</v>
      </c>
      <c r="DG7" s="36">
        <v>94.57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0.14000000000000001</v>
      </c>
      <c r="EJ7" s="36">
        <v>0.18</v>
      </c>
      <c r="EK7" s="36">
        <v>0.18</v>
      </c>
      <c r="EL7" s="36">
        <v>7.0000000000000007E-2</v>
      </c>
      <c r="EM7" s="36">
        <v>0.04</v>
      </c>
      <c r="EN7" s="36">
        <v>0.17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FJ-USER</cp:lastModifiedBy>
  <cp:lastPrinted>2016-02-16T04:05:26Z</cp:lastPrinted>
  <dcterms:created xsi:type="dcterms:W3CDTF">2016-02-03T08:48:05Z</dcterms:created>
  <dcterms:modified xsi:type="dcterms:W3CDTF">2016-02-16T05:03:16Z</dcterms:modified>
  <cp:category/>
</cp:coreProperties>
</file>