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5" yWindow="-15" windowWidth="14400" windowHeight="1336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AL8" i="4" s="1"/>
  <c r="Q6" i="5"/>
  <c r="AD10" i="4" s="1"/>
  <c r="P6" i="5"/>
  <c r="O6" i="5"/>
  <c r="P10" i="4" s="1"/>
  <c r="N6" i="5"/>
  <c r="I10" i="4" s="1"/>
  <c r="M6" i="5"/>
  <c r="B10"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W10" i="4"/>
  <c r="BB8" i="4"/>
  <c r="W8" i="4"/>
  <c r="P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<sst xmlns="http://schemas.openxmlformats.org/spreadsheetml/2006/main" count="221" uniqueCount="111">
  <si>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</si>
  <si>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</si>
  <si>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</si>
  <si>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</si>
  <si>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</si>
  <si>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</si>
  <si>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</si>
  <si>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</si>
  <si>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</si>
  <si>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</si>
  <si>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</si>
  <si>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</si>
  <si>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</si>
  <si>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</si>
  <si>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</si>
  <si>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</si>
  <si>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</si>
  <si>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</si>
  <si>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</si>
  <si>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</si>
  <si>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</si>
  <si>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</si>
  <si>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</si>
  <si>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</si>
  <si>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</si>
  <si>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</si>
  <si>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</si>
  <si>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</si>
  <si>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</si>
  <si>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</si>
  <si>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</si>
  <si>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</si>
  <si>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</si>
  <si>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</si>
  <si>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</si>
  <si>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</si>
  <si>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</si>
  <si>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</si>
  <si>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</si>
  <si>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</si>
  <si>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</si>
  <si>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</si>
  <si>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</si>
  <si>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</si>
  <si>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</si>
  <si>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</si>
  <si>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</si>
  <si>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</si>
  <si>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</si>
  <si>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</si>
  <si>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</si>
  <si>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</si>
  <si>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</si>
  <si>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</si>
  <si>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</si>
  <si>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</si>
  <si>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</si>
  <si>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</si>
  <si>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</si>
  <si>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</si>
  <si>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</si>
  <si>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</si>
  <si>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</si>
  <si>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</si>
  <si>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</si>
  <si>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</si>
  <si>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</si>
  <si>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</si>
  <si>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</si>
  <si>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</si>
  <si>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</si>
  <si>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</si>
  <si>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</si>
  <si>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</si>
  <si>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</si>
  <si>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</si>
  <si>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</si>
  <si>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</si>
  <si>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</si>
  <si>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</si>
  <si>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</si>
  <si>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</si>
  <si>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</si>
  <si>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</si>
  <si>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</si>
  <si>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</si>
  <si>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</si>
  <si>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</si>
  <si>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</si>
  <si>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</si>
  <si>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</si>
  <si>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</si>
  <si>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</si>
  <si>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</si>
  <si>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</si>
  <si>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</si>
  <si>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鏡石町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</si>
  <si>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</si>
  <si>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</si>
  <si>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</si>
  <si>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</si>
  <si>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</si>
  <si>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</si>
  <si>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</si>
  <si>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</si>
  <si>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</si>
  <si>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</si>
  <si>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</si>
  <si>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平成５年に事業採択着工し、平成８年より一部地域の供用開始、平成１０年に事業完了した。　　　　　　　整備当時は、建設に係る経費の経理である資本的支出が大きく国から補助金を受け、企業債を借入、さらに一般会計繰入金を充てていたが、整備後の現在でも企業債の償還に一般会計繰入金を充てている。　　　　　　　　　　　　　　　　　　　　　　　　　　　　　　使用料単価の見直しについては再度検討していく。</t>
    <phoneticPr fontId="4"/>
  </si>
  <si>
    <t>該当数値なし</t>
    <phoneticPr fontId="4"/>
  </si>
  <si>
    <t>水洗化普及の一層の推進や施設などの維持管理についての効率的な業務運営に努め、健全な運営を図るための計画性のある経営を推進し、町民の理解を得ながら使用料や農業集落排水分担金の適正化に取組み、経営の安定化を図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</si>
</sst>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220416"/>
        <c:axId val="8822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88220416"/>
        <c:axId val="88222336"/>
      </c:lineChart>
      <c:dateAx>
        <c:axId val="88220416"/>
        <c:scaling>
          <c:orientation val="minMax"/>
        </c:scaling>
        <c:delete val="1"/>
        <c:axPos val="b"/>
        <c:numFmt formatCode="ge" sourceLinked="1"/>
        <c:majorTickMark val="none"/>
        <c:minorTickMark val="none"/>
        <c:tickLblPos val="none"/>
        <c:crossAx val="88222336"/>
        <c:crosses val="autoZero"/>
        <c:auto val="1"/>
        <c:lblOffset val="100"/>
        <c:baseTimeUnit val="years"/>
      </c:dateAx>
      <c:valAx>
        <c:axId val="8822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204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42.76</c:v>
                </c:pt>
                <c:pt idx="1">
                  <c:v>42.76</c:v>
                </c:pt>
                <c:pt idx="2">
                  <c:v>44.14</c:v>
                </c:pt>
                <c:pt idx="3">
                  <c:v>42.3</c:v>
                </c:pt>
                <c:pt idx="4">
                  <c:v>42.99</c:v>
                </c:pt>
              </c:numCache>
            </c:numRef>
          </c:val>
        </c:ser>
        <c:dLbls>
          <c:showLegendKey val="0"/>
          <c:showVal val="0"/>
          <c:showCatName val="0"/>
          <c:showSerName val="0"/>
          <c:showPercent val="0"/>
          <c:showBubbleSize val="0"/>
        </c:dLbls>
        <c:gapWidth val="150"/>
        <c:axId val="103449728"/>
        <c:axId val="10345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103449728"/>
        <c:axId val="103451648"/>
      </c:lineChart>
      <c:dateAx>
        <c:axId val="103449728"/>
        <c:scaling>
          <c:orientation val="minMax"/>
        </c:scaling>
        <c:delete val="1"/>
        <c:axPos val="b"/>
        <c:numFmt formatCode="ge" sourceLinked="1"/>
        <c:majorTickMark val="none"/>
        <c:minorTickMark val="none"/>
        <c:tickLblPos val="none"/>
        <c:crossAx val="103451648"/>
        <c:crosses val="autoZero"/>
        <c:auto val="1"/>
        <c:lblOffset val="100"/>
        <c:baseTimeUnit val="years"/>
      </c:dateAx>
      <c:valAx>
        <c:axId val="10345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4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86.18</c:v>
                </c:pt>
                <c:pt idx="1">
                  <c:v>85.7</c:v>
                </c:pt>
                <c:pt idx="2">
                  <c:v>85.66</c:v>
                </c:pt>
                <c:pt idx="3">
                  <c:v>86.74</c:v>
                </c:pt>
                <c:pt idx="4">
                  <c:v>87.81</c:v>
                </c:pt>
              </c:numCache>
            </c:numRef>
          </c:val>
        </c:ser>
        <c:dLbls>
          <c:showLegendKey val="0"/>
          <c:showVal val="0"/>
          <c:showCatName val="0"/>
          <c:showSerName val="0"/>
          <c:showPercent val="0"/>
          <c:showBubbleSize val="0"/>
        </c:dLbls>
        <c:gapWidth val="150"/>
        <c:axId val="103498496"/>
        <c:axId val="10350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03498496"/>
        <c:axId val="103500416"/>
      </c:lineChart>
      <c:dateAx>
        <c:axId val="103498496"/>
        <c:scaling>
          <c:orientation val="minMax"/>
        </c:scaling>
        <c:delete val="1"/>
        <c:axPos val="b"/>
        <c:numFmt formatCode="ge" sourceLinked="1"/>
        <c:majorTickMark val="none"/>
        <c:minorTickMark val="none"/>
        <c:tickLblPos val="none"/>
        <c:crossAx val="103500416"/>
        <c:crosses val="autoZero"/>
        <c:auto val="1"/>
        <c:lblOffset val="100"/>
        <c:baseTimeUnit val="years"/>
      </c:dateAx>
      <c:valAx>
        <c:axId val="10350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9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45.06</c:v>
                </c:pt>
                <c:pt idx="1">
                  <c:v>41.8</c:v>
                </c:pt>
                <c:pt idx="2">
                  <c:v>41.55</c:v>
                </c:pt>
                <c:pt idx="3">
                  <c:v>22.66</c:v>
                </c:pt>
                <c:pt idx="4">
                  <c:v>30.4</c:v>
                </c:pt>
              </c:numCache>
            </c:numRef>
          </c:val>
        </c:ser>
        <c:dLbls>
          <c:showLegendKey val="0"/>
          <c:showVal val="0"/>
          <c:showCatName val="0"/>
          <c:showSerName val="0"/>
          <c:showPercent val="0"/>
          <c:showBubbleSize val="0"/>
        </c:dLbls>
        <c:gapWidth val="150"/>
        <c:axId val="88252800"/>
        <c:axId val="8825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252800"/>
        <c:axId val="88254720"/>
      </c:lineChart>
      <c:dateAx>
        <c:axId val="88252800"/>
        <c:scaling>
          <c:orientation val="minMax"/>
        </c:scaling>
        <c:delete val="1"/>
        <c:axPos val="b"/>
        <c:numFmt formatCode="ge" sourceLinked="1"/>
        <c:majorTickMark val="none"/>
        <c:minorTickMark val="none"/>
        <c:tickLblPos val="none"/>
        <c:crossAx val="88254720"/>
        <c:crosses val="autoZero"/>
        <c:auto val="1"/>
        <c:lblOffset val="100"/>
        <c:baseTimeUnit val="years"/>
      </c:dateAx>
      <c:valAx>
        <c:axId val="8825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5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293376"/>
        <c:axId val="8829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293376"/>
        <c:axId val="88295296"/>
      </c:lineChart>
      <c:dateAx>
        <c:axId val="88293376"/>
        <c:scaling>
          <c:orientation val="minMax"/>
        </c:scaling>
        <c:delete val="1"/>
        <c:axPos val="b"/>
        <c:numFmt formatCode="ge" sourceLinked="1"/>
        <c:majorTickMark val="none"/>
        <c:minorTickMark val="none"/>
        <c:tickLblPos val="none"/>
        <c:crossAx val="88295296"/>
        <c:crosses val="autoZero"/>
        <c:auto val="1"/>
        <c:lblOffset val="100"/>
        <c:baseTimeUnit val="years"/>
      </c:dateAx>
      <c:valAx>
        <c:axId val="8829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9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333696"/>
        <c:axId val="9903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333696"/>
        <c:axId val="99030528"/>
      </c:lineChart>
      <c:dateAx>
        <c:axId val="88333696"/>
        <c:scaling>
          <c:orientation val="minMax"/>
        </c:scaling>
        <c:delete val="1"/>
        <c:axPos val="b"/>
        <c:numFmt formatCode="ge" sourceLinked="1"/>
        <c:majorTickMark val="none"/>
        <c:minorTickMark val="none"/>
        <c:tickLblPos val="none"/>
        <c:crossAx val="99030528"/>
        <c:crosses val="autoZero"/>
        <c:auto val="1"/>
        <c:lblOffset val="100"/>
        <c:baseTimeUnit val="years"/>
      </c:dateAx>
      <c:valAx>
        <c:axId val="9903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3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069952"/>
        <c:axId val="9907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069952"/>
        <c:axId val="99071872"/>
      </c:lineChart>
      <c:dateAx>
        <c:axId val="99069952"/>
        <c:scaling>
          <c:orientation val="minMax"/>
        </c:scaling>
        <c:delete val="1"/>
        <c:axPos val="b"/>
        <c:numFmt formatCode="ge" sourceLinked="1"/>
        <c:majorTickMark val="none"/>
        <c:minorTickMark val="none"/>
        <c:tickLblPos val="none"/>
        <c:crossAx val="99071872"/>
        <c:crosses val="autoZero"/>
        <c:auto val="1"/>
        <c:lblOffset val="100"/>
        <c:baseTimeUnit val="years"/>
      </c:dateAx>
      <c:valAx>
        <c:axId val="9907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6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142080"/>
        <c:axId val="10016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142080"/>
        <c:axId val="100164736"/>
      </c:lineChart>
      <c:dateAx>
        <c:axId val="100142080"/>
        <c:scaling>
          <c:orientation val="minMax"/>
        </c:scaling>
        <c:delete val="1"/>
        <c:axPos val="b"/>
        <c:numFmt formatCode="ge" sourceLinked="1"/>
        <c:majorTickMark val="none"/>
        <c:minorTickMark val="none"/>
        <c:tickLblPos val="none"/>
        <c:crossAx val="100164736"/>
        <c:crosses val="autoZero"/>
        <c:auto val="1"/>
        <c:lblOffset val="100"/>
        <c:baseTimeUnit val="years"/>
      </c:dateAx>
      <c:valAx>
        <c:axId val="10016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4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3085.42</c:v>
                </c:pt>
                <c:pt idx="1">
                  <c:v>3414.76</c:v>
                </c:pt>
                <c:pt idx="2">
                  <c:v>3064.4</c:v>
                </c:pt>
                <c:pt idx="3">
                  <c:v>3505.62</c:v>
                </c:pt>
                <c:pt idx="4">
                  <c:v>3596.77</c:v>
                </c:pt>
              </c:numCache>
            </c:numRef>
          </c:val>
        </c:ser>
        <c:dLbls>
          <c:showLegendKey val="0"/>
          <c:showVal val="0"/>
          <c:showCatName val="0"/>
          <c:showSerName val="0"/>
          <c:showPercent val="0"/>
          <c:showBubbleSize val="0"/>
        </c:dLbls>
        <c:gapWidth val="150"/>
        <c:axId val="100194944"/>
        <c:axId val="10020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00194944"/>
        <c:axId val="100201216"/>
      </c:lineChart>
      <c:dateAx>
        <c:axId val="100194944"/>
        <c:scaling>
          <c:orientation val="minMax"/>
        </c:scaling>
        <c:delete val="1"/>
        <c:axPos val="b"/>
        <c:numFmt formatCode="ge" sourceLinked="1"/>
        <c:majorTickMark val="none"/>
        <c:minorTickMark val="none"/>
        <c:tickLblPos val="none"/>
        <c:crossAx val="100201216"/>
        <c:crosses val="autoZero"/>
        <c:auto val="1"/>
        <c:lblOffset val="100"/>
        <c:baseTimeUnit val="years"/>
      </c:dateAx>
      <c:valAx>
        <c:axId val="10020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9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20.69</c:v>
                </c:pt>
                <c:pt idx="1">
                  <c:v>19.079999999999998</c:v>
                </c:pt>
                <c:pt idx="2">
                  <c:v>19.79</c:v>
                </c:pt>
                <c:pt idx="3">
                  <c:v>17.600000000000001</c:v>
                </c:pt>
                <c:pt idx="4">
                  <c:v>16.61</c:v>
                </c:pt>
              </c:numCache>
            </c:numRef>
          </c:val>
        </c:ser>
        <c:dLbls>
          <c:showLegendKey val="0"/>
          <c:showVal val="0"/>
          <c:showCatName val="0"/>
          <c:showSerName val="0"/>
          <c:showPercent val="0"/>
          <c:showBubbleSize val="0"/>
        </c:dLbls>
        <c:gapWidth val="150"/>
        <c:axId val="101349632"/>
        <c:axId val="10135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01349632"/>
        <c:axId val="101351808"/>
      </c:lineChart>
      <c:dateAx>
        <c:axId val="101349632"/>
        <c:scaling>
          <c:orientation val="minMax"/>
        </c:scaling>
        <c:delete val="1"/>
        <c:axPos val="b"/>
        <c:numFmt formatCode="ge" sourceLinked="1"/>
        <c:majorTickMark val="none"/>
        <c:minorTickMark val="none"/>
        <c:tickLblPos val="none"/>
        <c:crossAx val="101351808"/>
        <c:crosses val="autoZero"/>
        <c:auto val="1"/>
        <c:lblOffset val="100"/>
        <c:baseTimeUnit val="years"/>
      </c:dateAx>
      <c:valAx>
        <c:axId val="10135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4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587.52</c:v>
                </c:pt>
                <c:pt idx="1">
                  <c:v>609.08000000000004</c:v>
                </c:pt>
                <c:pt idx="2">
                  <c:v>628.29</c:v>
                </c:pt>
                <c:pt idx="3">
                  <c:v>709.1</c:v>
                </c:pt>
                <c:pt idx="4">
                  <c:v>767.52</c:v>
                </c:pt>
              </c:numCache>
            </c:numRef>
          </c:val>
        </c:ser>
        <c:dLbls>
          <c:showLegendKey val="0"/>
          <c:showVal val="0"/>
          <c:showCatName val="0"/>
          <c:showSerName val="0"/>
          <c:showPercent val="0"/>
          <c:showBubbleSize val="0"/>
        </c:dLbls>
        <c:gapWidth val="150"/>
        <c:axId val="101373440"/>
        <c:axId val="10137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01373440"/>
        <c:axId val="101375360"/>
      </c:lineChart>
      <c:dateAx>
        <c:axId val="101373440"/>
        <c:scaling>
          <c:orientation val="minMax"/>
        </c:scaling>
        <c:delete val="1"/>
        <c:axPos val="b"/>
        <c:numFmt formatCode="ge" sourceLinked="1"/>
        <c:majorTickMark val="none"/>
        <c:minorTickMark val="none"/>
        <c:tickLblPos val="none"/>
        <c:crossAx val="101375360"/>
        <c:crosses val="autoZero"/>
        <c:auto val="1"/>
        <c:lblOffset val="100"/>
        <c:baseTimeUnit val="years"/>
      </c:dateAx>
      <c:valAx>
        <c:axId val="10137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7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鏡石町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12879</v>
      </c>
      <c r="AM8" s="64"/>
      <c r="AN8" s="64"/>
      <c r="AO8" s="64"/>
      <c r="AP8" s="64"/>
      <c r="AQ8" s="64"/>
      <c r="AR8" s="64"/>
      <c r="AS8" s="64"/>
      <c r="AT8" s="63">
        <f>データ!S6</f>
        <v>31.3</v>
      </c>
      <c r="AU8" s="63"/>
      <c r="AV8" s="63"/>
      <c r="AW8" s="63"/>
      <c r="AX8" s="63"/>
      <c r="AY8" s="63"/>
      <c r="AZ8" s="63"/>
      <c r="BA8" s="63"/>
      <c r="BB8" s="63">
        <f>データ!T6</f>
        <v>411.47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7.54</v>
      </c>
      <c r="Q10" s="63"/>
      <c r="R10" s="63"/>
      <c r="S10" s="63"/>
      <c r="T10" s="63"/>
      <c r="U10" s="63"/>
      <c r="V10" s="63"/>
      <c r="W10" s="63">
        <f>データ!P6</f>
        <v>100</v>
      </c>
      <c r="X10" s="63"/>
      <c r="Y10" s="63"/>
      <c r="Z10" s="63"/>
      <c r="AA10" s="63"/>
      <c r="AB10" s="63"/>
      <c r="AC10" s="63"/>
      <c r="AD10" s="64">
        <f>データ!Q6</f>
        <v>2866</v>
      </c>
      <c r="AE10" s="64"/>
      <c r="AF10" s="64"/>
      <c r="AG10" s="64"/>
      <c r="AH10" s="64"/>
      <c r="AI10" s="64"/>
      <c r="AJ10" s="64"/>
      <c r="AK10" s="2"/>
      <c r="AL10" s="64">
        <f>データ!U6</f>
        <v>968</v>
      </c>
      <c r="AM10" s="64"/>
      <c r="AN10" s="64"/>
      <c r="AO10" s="64"/>
      <c r="AP10" s="64"/>
      <c r="AQ10" s="64"/>
      <c r="AR10" s="64"/>
      <c r="AS10" s="64"/>
      <c r="AT10" s="63">
        <f>データ!V6</f>
        <v>1.03</v>
      </c>
      <c r="AU10" s="63"/>
      <c r="AV10" s="63"/>
      <c r="AW10" s="63"/>
      <c r="AX10" s="63"/>
      <c r="AY10" s="63"/>
      <c r="AZ10" s="63"/>
      <c r="BA10" s="63"/>
      <c r="BB10" s="63">
        <f>データ!W6</f>
        <v>939.81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73423</v>
      </c>
      <c r="D6" s="31">
        <f t="shared" si="3"/>
        <v>47</v>
      </c>
      <c r="E6" s="31">
        <f t="shared" si="3"/>
        <v>17</v>
      </c>
      <c r="F6" s="31">
        <f t="shared" si="3"/>
        <v>5</v>
      </c>
      <c r="G6" s="31">
        <f t="shared" si="3"/>
        <v>0</v>
      </c>
      <c r="H6" s="31" t="str">
        <f t="shared" si="3"/>
        <v>福島県　鏡石町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7.54</v>
      </c>
      <c r="P6" s="32">
        <f t="shared" si="3"/>
        <v>100</v>
      </c>
      <c r="Q6" s="32">
        <f t="shared" si="3"/>
        <v>2866</v>
      </c>
      <c r="R6" s="32">
        <f t="shared" si="3"/>
        <v>12879</v>
      </c>
      <c r="S6" s="32">
        <f t="shared" si="3"/>
        <v>31.3</v>
      </c>
      <c r="T6" s="32">
        <f t="shared" si="3"/>
        <v>411.47</v>
      </c>
      <c r="U6" s="32">
        <f t="shared" si="3"/>
        <v>968</v>
      </c>
      <c r="V6" s="32">
        <f t="shared" si="3"/>
        <v>1.03</v>
      </c>
      <c r="W6" s="32">
        <f t="shared" si="3"/>
        <v>939.81</v>
      </c>
      <c r="X6" s="33">
        <f>IF(X7="",NA(),X7)</f>
        <v>45.06</v>
      </c>
      <c r="Y6" s="33">
        <f t="shared" ref="Y6:AG6" si="4">IF(Y7="",NA(),Y7)</f>
        <v>41.8</v>
      </c>
      <c r="Z6" s="33">
        <f t="shared" si="4"/>
        <v>41.55</v>
      </c>
      <c r="AA6" s="33">
        <f t="shared" si="4"/>
        <v>22.66</v>
      </c>
      <c r="AB6" s="33">
        <f t="shared" si="4"/>
        <v>30.4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3085.42</v>
      </c>
      <c r="BF6" s="33">
        <f t="shared" ref="BF6:BN6" si="7">IF(BF7="",NA(),BF7)</f>
        <v>3414.76</v>
      </c>
      <c r="BG6" s="33">
        <f t="shared" si="7"/>
        <v>3064.4</v>
      </c>
      <c r="BH6" s="33">
        <f t="shared" si="7"/>
        <v>3505.62</v>
      </c>
      <c r="BI6" s="33">
        <f t="shared" si="7"/>
        <v>3596.77</v>
      </c>
      <c r="BJ6" s="33">
        <f t="shared" si="7"/>
        <v>1316.7</v>
      </c>
      <c r="BK6" s="33">
        <f t="shared" si="7"/>
        <v>1239.2</v>
      </c>
      <c r="BL6" s="33">
        <f t="shared" si="7"/>
        <v>1197.82</v>
      </c>
      <c r="BM6" s="33">
        <f t="shared" si="7"/>
        <v>1126.77</v>
      </c>
      <c r="BN6" s="33">
        <f t="shared" si="7"/>
        <v>1044.8</v>
      </c>
      <c r="BO6" s="32" t="str">
        <f>IF(BO7="","",IF(BO7="-","【-】","【"&amp;SUBSTITUTE(TEXT(BO7,"#,##0.00"),"-","△")&amp;"】"))</f>
        <v>【992.47】</v>
      </c>
      <c r="BP6" s="33">
        <f>IF(BP7="",NA(),BP7)</f>
        <v>20.69</v>
      </c>
      <c r="BQ6" s="33">
        <f t="shared" ref="BQ6:BY6" si="8">IF(BQ7="",NA(),BQ7)</f>
        <v>19.079999999999998</v>
      </c>
      <c r="BR6" s="33">
        <f t="shared" si="8"/>
        <v>19.79</v>
      </c>
      <c r="BS6" s="33">
        <f t="shared" si="8"/>
        <v>17.600000000000001</v>
      </c>
      <c r="BT6" s="33">
        <f t="shared" si="8"/>
        <v>16.61</v>
      </c>
      <c r="BU6" s="33">
        <f t="shared" si="8"/>
        <v>43.24</v>
      </c>
      <c r="BV6" s="33">
        <f t="shared" si="8"/>
        <v>51.56</v>
      </c>
      <c r="BW6" s="33">
        <f t="shared" si="8"/>
        <v>51.03</v>
      </c>
      <c r="BX6" s="33">
        <f t="shared" si="8"/>
        <v>50.9</v>
      </c>
      <c r="BY6" s="33">
        <f t="shared" si="8"/>
        <v>50.82</v>
      </c>
      <c r="BZ6" s="32" t="str">
        <f>IF(BZ7="","",IF(BZ7="-","【-】","【"&amp;SUBSTITUTE(TEXT(BZ7,"#,##0.00"),"-","△")&amp;"】"))</f>
        <v>【51.49】</v>
      </c>
      <c r="CA6" s="33">
        <f>IF(CA7="",NA(),CA7)</f>
        <v>587.52</v>
      </c>
      <c r="CB6" s="33">
        <f t="shared" ref="CB6:CJ6" si="9">IF(CB7="",NA(),CB7)</f>
        <v>609.08000000000004</v>
      </c>
      <c r="CC6" s="33">
        <f t="shared" si="9"/>
        <v>628.29</v>
      </c>
      <c r="CD6" s="33">
        <f t="shared" si="9"/>
        <v>709.1</v>
      </c>
      <c r="CE6" s="33">
        <f t="shared" si="9"/>
        <v>767.52</v>
      </c>
      <c r="CF6" s="33">
        <f t="shared" si="9"/>
        <v>338.76</v>
      </c>
      <c r="CG6" s="33">
        <f t="shared" si="9"/>
        <v>283.26</v>
      </c>
      <c r="CH6" s="33">
        <f t="shared" si="9"/>
        <v>289.60000000000002</v>
      </c>
      <c r="CI6" s="33">
        <f t="shared" si="9"/>
        <v>293.27</v>
      </c>
      <c r="CJ6" s="33">
        <f t="shared" si="9"/>
        <v>300.52</v>
      </c>
      <c r="CK6" s="32" t="str">
        <f>IF(CK7="","",IF(CK7="-","【-】","【"&amp;SUBSTITUTE(TEXT(CK7,"#,##0.00"),"-","△")&amp;"】"))</f>
        <v>【295.10】</v>
      </c>
      <c r="CL6" s="33">
        <f>IF(CL7="",NA(),CL7)</f>
        <v>42.76</v>
      </c>
      <c r="CM6" s="33">
        <f t="shared" ref="CM6:CU6" si="10">IF(CM7="",NA(),CM7)</f>
        <v>42.76</v>
      </c>
      <c r="CN6" s="33">
        <f t="shared" si="10"/>
        <v>44.14</v>
      </c>
      <c r="CO6" s="33">
        <f t="shared" si="10"/>
        <v>42.3</v>
      </c>
      <c r="CP6" s="33">
        <f t="shared" si="10"/>
        <v>42.99</v>
      </c>
      <c r="CQ6" s="33">
        <f t="shared" si="10"/>
        <v>44.65</v>
      </c>
      <c r="CR6" s="33">
        <f t="shared" si="10"/>
        <v>55.2</v>
      </c>
      <c r="CS6" s="33">
        <f t="shared" si="10"/>
        <v>54.74</v>
      </c>
      <c r="CT6" s="33">
        <f t="shared" si="10"/>
        <v>53.78</v>
      </c>
      <c r="CU6" s="33">
        <f t="shared" si="10"/>
        <v>53.24</v>
      </c>
      <c r="CV6" s="32" t="str">
        <f>IF(CV7="","",IF(CV7="-","【-】","【"&amp;SUBSTITUTE(TEXT(CV7,"#,##0.00"),"-","△")&amp;"】"))</f>
        <v>【53.32】</v>
      </c>
      <c r="CW6" s="33">
        <f>IF(CW7="",NA(),CW7)</f>
        <v>86.18</v>
      </c>
      <c r="CX6" s="33">
        <f t="shared" ref="CX6:DF6" si="11">IF(CX7="",NA(),CX7)</f>
        <v>85.7</v>
      </c>
      <c r="CY6" s="33">
        <f t="shared" si="11"/>
        <v>85.66</v>
      </c>
      <c r="CZ6" s="33">
        <f t="shared" si="11"/>
        <v>86.74</v>
      </c>
      <c r="DA6" s="33">
        <f t="shared" si="11"/>
        <v>87.81</v>
      </c>
      <c r="DB6" s="33">
        <f t="shared" si="11"/>
        <v>73.599999999999994</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73423</v>
      </c>
      <c r="D7" s="35">
        <v>47</v>
      </c>
      <c r="E7" s="35">
        <v>17</v>
      </c>
      <c r="F7" s="35">
        <v>5</v>
      </c>
      <c r="G7" s="35">
        <v>0</v>
      </c>
      <c r="H7" s="35" t="s">
        <v>96</v>
      </c>
      <c r="I7" s="35" t="s">
        <v>97</v>
      </c>
      <c r="J7" s="35" t="s">
        <v>98</v>
      </c>
      <c r="K7" s="35" t="s">
        <v>99</v>
      </c>
      <c r="L7" s="35" t="s">
        <v>100</v>
      </c>
      <c r="M7" s="36" t="s">
        <v>101</v>
      </c>
      <c r="N7" s="36" t="s">
        <v>102</v>
      </c>
      <c r="O7" s="36">
        <v>7.54</v>
      </c>
      <c r="P7" s="36">
        <v>100</v>
      </c>
      <c r="Q7" s="36">
        <v>2866</v>
      </c>
      <c r="R7" s="36">
        <v>12879</v>
      </c>
      <c r="S7" s="36">
        <v>31.3</v>
      </c>
      <c r="T7" s="36">
        <v>411.47</v>
      </c>
      <c r="U7" s="36">
        <v>968</v>
      </c>
      <c r="V7" s="36">
        <v>1.03</v>
      </c>
      <c r="W7" s="36">
        <v>939.81</v>
      </c>
      <c r="X7" s="36">
        <v>45.06</v>
      </c>
      <c r="Y7" s="36">
        <v>41.8</v>
      </c>
      <c r="Z7" s="36">
        <v>41.55</v>
      </c>
      <c r="AA7" s="36">
        <v>22.66</v>
      </c>
      <c r="AB7" s="36">
        <v>30.4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3085.42</v>
      </c>
      <c r="BF7" s="36">
        <v>3414.76</v>
      </c>
      <c r="BG7" s="36">
        <v>3064.4</v>
      </c>
      <c r="BH7" s="36">
        <v>3505.62</v>
      </c>
      <c r="BI7" s="36">
        <v>3596.77</v>
      </c>
      <c r="BJ7" s="36">
        <v>1316.7</v>
      </c>
      <c r="BK7" s="36">
        <v>1239.2</v>
      </c>
      <c r="BL7" s="36">
        <v>1197.82</v>
      </c>
      <c r="BM7" s="36">
        <v>1126.77</v>
      </c>
      <c r="BN7" s="36">
        <v>1044.8</v>
      </c>
      <c r="BO7" s="36">
        <v>992.47</v>
      </c>
      <c r="BP7" s="36">
        <v>20.69</v>
      </c>
      <c r="BQ7" s="36">
        <v>19.079999999999998</v>
      </c>
      <c r="BR7" s="36">
        <v>19.79</v>
      </c>
      <c r="BS7" s="36">
        <v>17.600000000000001</v>
      </c>
      <c r="BT7" s="36">
        <v>16.61</v>
      </c>
      <c r="BU7" s="36">
        <v>43.24</v>
      </c>
      <c r="BV7" s="36">
        <v>51.56</v>
      </c>
      <c r="BW7" s="36">
        <v>51.03</v>
      </c>
      <c r="BX7" s="36">
        <v>50.9</v>
      </c>
      <c r="BY7" s="36">
        <v>50.82</v>
      </c>
      <c r="BZ7" s="36">
        <v>51.49</v>
      </c>
      <c r="CA7" s="36">
        <v>587.52</v>
      </c>
      <c r="CB7" s="36">
        <v>609.08000000000004</v>
      </c>
      <c r="CC7" s="36">
        <v>628.29</v>
      </c>
      <c r="CD7" s="36">
        <v>709.1</v>
      </c>
      <c r="CE7" s="36">
        <v>767.52</v>
      </c>
      <c r="CF7" s="36">
        <v>338.76</v>
      </c>
      <c r="CG7" s="36">
        <v>283.26</v>
      </c>
      <c r="CH7" s="36">
        <v>289.60000000000002</v>
      </c>
      <c r="CI7" s="36">
        <v>293.27</v>
      </c>
      <c r="CJ7" s="36">
        <v>300.52</v>
      </c>
      <c r="CK7" s="36">
        <v>295.10000000000002</v>
      </c>
      <c r="CL7" s="36">
        <v>42.76</v>
      </c>
      <c r="CM7" s="36">
        <v>42.76</v>
      </c>
      <c r="CN7" s="36">
        <v>44.14</v>
      </c>
      <c r="CO7" s="36">
        <v>42.3</v>
      </c>
      <c r="CP7" s="36">
        <v>42.99</v>
      </c>
      <c r="CQ7" s="36">
        <v>44.65</v>
      </c>
      <c r="CR7" s="36">
        <v>55.2</v>
      </c>
      <c r="CS7" s="36">
        <v>54.74</v>
      </c>
      <c r="CT7" s="36">
        <v>53.78</v>
      </c>
      <c r="CU7" s="36">
        <v>53.24</v>
      </c>
      <c r="CV7" s="36">
        <v>53.32</v>
      </c>
      <c r="CW7" s="36">
        <v>86.18</v>
      </c>
      <c r="CX7" s="36">
        <v>85.7</v>
      </c>
      <c r="CY7" s="36">
        <v>85.66</v>
      </c>
      <c r="CZ7" s="36">
        <v>86.74</v>
      </c>
      <c r="DA7" s="36">
        <v>87.81</v>
      </c>
      <c r="DB7" s="36">
        <v>73.599999999999994</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2016-02-03T09:10:10Z</dcterms:created>
  <dcterms:modified xsi:type="dcterms:W3CDTF">2016-02-10T10:04:29Z</dcterms:modified>
  <cp:category/>
</cp:coreProperties>
</file>