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<sst xmlns="http://schemas.openxmlformats.org/spreadsheetml/2006/main" count="226" uniqueCount="111">
  <si>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</si>
  <si>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</si>
  <si>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</si>
  <si>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</si>
  <si>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</si>
  <si>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</si>
  <si>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</si>
  <si>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</si>
  <si>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</si>
  <si>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</si>
  <si>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</si>
  <si>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</si>
  <si>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</si>
  <si>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</si>
  <si>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</si>
  <si>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</si>
  <si>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</si>
  <si>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</si>
  <si>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</si>
  <si>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</si>
  <si>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</si>
  <si>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</si>
  <si>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</si>
  <si>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</si>
  <si>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</si>
  <si>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</si>
  <si>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</si>
  <si>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</si>
  <si>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</si>
  <si>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</si>
  <si>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</si>
  <si>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</si>
  <si>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</si>
  <si>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</si>
  <si>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</si>
  <si>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</si>
  <si>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</si>
  <si>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</si>
  <si>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</si>
  <si>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</si>
  <si>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</si>
  <si>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</si>
  <si>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</si>
  <si>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</si>
  <si>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</si>
  <si>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</si>
  <si>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</si>
  <si>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</si>
  <si>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</si>
  <si>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</si>
  <si>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</si>
  <si>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</si>
  <si>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</si>
  <si>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</si>
  <si>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</si>
  <si>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</si>
  <si>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</si>
  <si>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</si>
  <si>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</si>
  <si>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</si>
  <si>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</si>
  <si>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</si>
  <si>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</si>
  <si>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</si>
  <si>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</si>
  <si>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</si>
  <si>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</si>
  <si>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</si>
  <si>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</si>
  <si>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</si>
  <si>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</si>
  <si>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</si>
  <si>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</si>
  <si>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</si>
  <si>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</si>
  <si>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</si>
  <si>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</si>
  <si>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</si>
  <si>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</si>
  <si>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</si>
  <si>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</si>
  <si>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</si>
  <si>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</si>
  <si>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</si>
  <si>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</si>
  <si>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</si>
  <si>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</si>
  <si>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</si>
  <si>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</si>
  <si>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</si>
  <si>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</si>
  <si>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</si>
  <si>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</si>
  <si>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</si>
  <si>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</si>
  <si>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</si>
  <si>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国見町</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</si>
  <si>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</si>
  <si>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</si>
  <si>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</si>
  <si>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</si>
  <si>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</si>
  <si>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</si>
  <si>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</si>
  <si>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</si>
  <si>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</si>
  <si>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</si>
  <si>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</si>
  <si>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昭和63年に事業を着手、平成8年より供用開始され、一番古い管渠でも供用開始から20年未満と比較的新しく更新時期に至っていないが、今後増加する老朽化施設については、実際の劣化状態を診断・評価し、耐用年数の妥当性、再構築の施工方法、整備の優先度及び事業費の最適化等の検討を加えた下水道長寿命化計画を策定し、計画的に再構築を推進する。</t>
    <rPh sb="0" eb="2">
      <t>ショウワ</t>
    </rPh>
    <rPh sb="4" eb="5">
      <t>ネン</t>
    </rPh>
    <rPh sb="6" eb="8">
      <t>ジギョウ</t>
    </rPh>
    <rPh sb="9" eb="11">
      <t>チャクシュ</t>
    </rPh>
    <rPh sb="12" eb="14">
      <t>ヘイセイ</t>
    </rPh>
    <rPh sb="15" eb="16">
      <t>ネン</t>
    </rPh>
    <rPh sb="18" eb="20">
      <t>キョウヨウ</t>
    </rPh>
    <rPh sb="20" eb="22">
      <t>カイシ</t>
    </rPh>
    <rPh sb="25" eb="27">
      <t>イチバン</t>
    </rPh>
    <rPh sb="27" eb="28">
      <t>フル</t>
    </rPh>
    <rPh sb="29" eb="31">
      <t>カンキョ</t>
    </rPh>
    <rPh sb="33" eb="35">
      <t>キョウヨウ</t>
    </rPh>
    <rPh sb="35" eb="37">
      <t>カイシ</t>
    </rPh>
    <rPh sb="41" eb="42">
      <t>ネン</t>
    </rPh>
    <rPh sb="42" eb="44">
      <t>ミマン</t>
    </rPh>
    <rPh sb="45" eb="48">
      <t>ヒカクテキ</t>
    </rPh>
    <rPh sb="48" eb="49">
      <t>アタラ</t>
    </rPh>
    <rPh sb="51" eb="53">
      <t>コウシン</t>
    </rPh>
    <rPh sb="53" eb="55">
      <t>ジキ</t>
    </rPh>
    <rPh sb="56" eb="57">
      <t>イタ</t>
    </rPh>
    <rPh sb="64" eb="66">
      <t>コンゴ</t>
    </rPh>
    <rPh sb="66" eb="68">
      <t>ゾウカ</t>
    </rPh>
    <rPh sb="70" eb="73">
      <t>ロウキュウカ</t>
    </rPh>
    <rPh sb="73" eb="75">
      <t>シセツ</t>
    </rPh>
    <rPh sb="81" eb="83">
      <t>ジッサイ</t>
    </rPh>
    <rPh sb="84" eb="86">
      <t>レッカ</t>
    </rPh>
    <rPh sb="86" eb="88">
      <t>ジョウタイ</t>
    </rPh>
    <rPh sb="89" eb="91">
      <t>シンダン</t>
    </rPh>
    <rPh sb="92" eb="94">
      <t>ヒョウカ</t>
    </rPh>
    <rPh sb="96" eb="98">
      <t>タイヨウ</t>
    </rPh>
    <rPh sb="98" eb="100">
      <t>ネンスウ</t>
    </rPh>
    <rPh sb="101" eb="104">
      <t>ダトウセイ</t>
    </rPh>
    <rPh sb="105" eb="108">
      <t>サイコウチク</t>
    </rPh>
    <rPh sb="109" eb="111">
      <t>セコウ</t>
    </rPh>
    <rPh sb="111" eb="113">
      <t>ホウホウ</t>
    </rPh>
    <rPh sb="114" eb="116">
      <t>セイビ</t>
    </rPh>
    <rPh sb="117" eb="120">
      <t>ユウセンド</t>
    </rPh>
    <rPh sb="120" eb="121">
      <t>オヨ</t>
    </rPh>
    <rPh sb="122" eb="125">
      <t>ジギョウヒ</t>
    </rPh>
    <rPh sb="126" eb="130">
      <t>サイテキカナド</t>
    </rPh>
    <rPh sb="131" eb="133">
      <t>ケントウ</t>
    </rPh>
    <rPh sb="134" eb="135">
      <t>クワ</t>
    </rPh>
    <rPh sb="137" eb="140">
      <t>ゲスイドウ</t>
    </rPh>
    <rPh sb="140" eb="141">
      <t>チョウ</t>
    </rPh>
    <rPh sb="141" eb="144">
      <t>ジュミョウカ</t>
    </rPh>
    <rPh sb="144" eb="146">
      <t>ケイカク</t>
    </rPh>
    <rPh sb="147" eb="149">
      <t>サクテイ</t>
    </rPh>
    <rPh sb="151" eb="154">
      <t>ケイカクテキ</t>
    </rPh>
    <rPh sb="155" eb="158">
      <t>サイコウチク</t>
    </rPh>
    <rPh sb="159" eb="161">
      <t>スイシン</t>
    </rPh>
    <phoneticPr fontId="4"/>
  </si>
  <si>
    <t>下水道施設全体の長寿命化を通じて経営効率の改善を図る必要があること、また、企業債の借入抑制による将来世代の負担の緩和も見据えながら計画的な事業執行に努めるとともに、効率的な維持管理と経費の縮減により収支改善を図る必要があることなどが、今後の基本的な経営課題と捉えることができる。また、既存施設の老朽化に加え、地方公共団体での執行体制の脆弱化が進む中、下水道施設の老朽化の進展への対応など様々な課題に対応すべく、改正下水道法による複数の下水道管理者による広域的な連携も検討しなければならないと考える。</t>
    <rPh sb="142" eb="144">
      <t>キゾン</t>
    </rPh>
    <rPh sb="144" eb="146">
      <t>シセツ</t>
    </rPh>
    <rPh sb="147" eb="150">
      <t>ロウキュウカ</t>
    </rPh>
    <rPh sb="151" eb="152">
      <t>クワ</t>
    </rPh>
    <rPh sb="154" eb="156">
      <t>チホウ</t>
    </rPh>
    <rPh sb="156" eb="158">
      <t>コウキョウ</t>
    </rPh>
    <rPh sb="158" eb="160">
      <t>ダンタイ</t>
    </rPh>
    <rPh sb="162" eb="164">
      <t>シッコウ</t>
    </rPh>
    <rPh sb="164" eb="166">
      <t>タイセイ</t>
    </rPh>
    <rPh sb="167" eb="170">
      <t>ゼイジャクカ</t>
    </rPh>
    <rPh sb="171" eb="172">
      <t>スス</t>
    </rPh>
    <rPh sb="173" eb="174">
      <t>ナカ</t>
    </rPh>
    <rPh sb="175" eb="178">
      <t>ゲスイドウ</t>
    </rPh>
    <rPh sb="178" eb="180">
      <t>シセツ</t>
    </rPh>
    <rPh sb="181" eb="184">
      <t>ロウキュウカ</t>
    </rPh>
    <rPh sb="185" eb="187">
      <t>シンテン</t>
    </rPh>
    <rPh sb="189" eb="191">
      <t>タイオウ</t>
    </rPh>
    <rPh sb="193" eb="195">
      <t>サマザマ</t>
    </rPh>
    <rPh sb="196" eb="198">
      <t>カダイ</t>
    </rPh>
    <rPh sb="199" eb="201">
      <t>タイオウ</t>
    </rPh>
    <rPh sb="205" eb="207">
      <t>カイセイ</t>
    </rPh>
    <rPh sb="207" eb="211">
      <t>ゲスイドウホウ</t>
    </rPh>
    <rPh sb="214" eb="216">
      <t>フクスウ</t>
    </rPh>
    <rPh sb="217" eb="220">
      <t>ゲスイドウ</t>
    </rPh>
    <rPh sb="220" eb="223">
      <t>カンリシャ</t>
    </rPh>
    <rPh sb="226" eb="229">
      <t>コウイキテキ</t>
    </rPh>
    <rPh sb="230" eb="232">
      <t>レンケイ</t>
    </rPh>
    <rPh sb="233" eb="235">
      <t>ケントウ</t>
    </rPh>
    <rPh sb="245" eb="246">
      <t>カンガ</t>
    </rPh>
    <phoneticPr fontId="4"/>
  </si>
  <si>
    <t>現在、経営においては、下水道使用料で賄えない不足分については、一般会計からの繰入金で補いながら事業を展開している。収益的収支については、平成25年度に著しい低下が見られるが、これは企業債規模を将来的に縮小するために借換債を行ったものであり、その結果が、企業債残高対事業規模比率の経年低下に見ることができる。また、経費回収率が年々低下、汚水処理原価が年々上昇しているところであるが、これは、震災後の災害復旧が大きな要因となっていると考えられる。</t>
    <rPh sb="11" eb="14">
      <t>ゲスイドウ</t>
    </rPh>
    <rPh sb="14" eb="17">
      <t>シヨウリョウ</t>
    </rPh>
    <rPh sb="18" eb="19">
      <t>マカナ</t>
    </rPh>
    <rPh sb="22" eb="25">
      <t>フソクブン</t>
    </rPh>
    <rPh sb="42" eb="43">
      <t>オギナ</t>
    </rPh>
    <rPh sb="215" eb="216">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</si>
</sst>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8512640"/>
        <c:axId val="64461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0.14000000000000001</c:v>
                </c:pt>
                <c:pt idx="1">
                  <c:v>0.01</c:v>
                </c:pt>
                <c:pt idx="2">
                  <c:v>0.1</c:v>
                </c:pt>
                <c:pt idx="3">
                  <c:v>7.0000000000000007E-2</c:v>
                </c:pt>
                <c:pt idx="4">
                  <c:v>0.04</c:v>
                </c:pt>
              </c:numCache>
            </c:numRef>
          </c:val>
          <c:smooth val="0"/>
        </c:ser>
        <c:dLbls>
          <c:showLegendKey val="0"/>
          <c:showVal val="0"/>
          <c:showCatName val="0"/>
          <c:showSerName val="0"/>
          <c:showPercent val="0"/>
          <c:showBubbleSize val="0"/>
        </c:dLbls>
        <c:marker val="1"/>
        <c:smooth val="0"/>
        <c:axId val="78512640"/>
        <c:axId val="64461568"/>
      </c:lineChart>
      <c:dateAx>
        <c:axId val="78512640"/>
        <c:scaling>
          <c:orientation val="minMax"/>
        </c:scaling>
        <c:delete val="1"/>
        <c:axPos val="b"/>
        <c:numFmt formatCode="ge" sourceLinked="1"/>
        <c:majorTickMark val="none"/>
        <c:minorTickMark val="none"/>
        <c:tickLblPos val="none"/>
        <c:crossAx val="64461568"/>
        <c:crosses val="autoZero"/>
        <c:auto val="1"/>
        <c:lblOffset val="100"/>
        <c:baseTimeUnit val="years"/>
      </c:dateAx>
      <c:valAx>
        <c:axId val="64461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512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7191936"/>
        <c:axId val="57219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91.11</c:v>
                </c:pt>
                <c:pt idx="1">
                  <c:v>181.7</c:v>
                </c:pt>
                <c:pt idx="2">
                  <c:v>178.57</c:v>
                </c:pt>
                <c:pt idx="3">
                  <c:v>151.65</c:v>
                </c:pt>
                <c:pt idx="4">
                  <c:v>149.82</c:v>
                </c:pt>
              </c:numCache>
            </c:numRef>
          </c:val>
          <c:smooth val="0"/>
        </c:ser>
        <c:dLbls>
          <c:showLegendKey val="0"/>
          <c:showVal val="0"/>
          <c:showCatName val="0"/>
          <c:showSerName val="0"/>
          <c:showPercent val="0"/>
          <c:showBubbleSize val="0"/>
        </c:dLbls>
        <c:marker val="1"/>
        <c:smooth val="0"/>
        <c:axId val="57191936"/>
        <c:axId val="57219264"/>
      </c:lineChart>
      <c:dateAx>
        <c:axId val="57191936"/>
        <c:scaling>
          <c:orientation val="minMax"/>
        </c:scaling>
        <c:delete val="1"/>
        <c:axPos val="b"/>
        <c:numFmt formatCode="ge" sourceLinked="1"/>
        <c:majorTickMark val="none"/>
        <c:minorTickMark val="none"/>
        <c:tickLblPos val="none"/>
        <c:crossAx val="57219264"/>
        <c:crosses val="autoZero"/>
        <c:auto val="1"/>
        <c:lblOffset val="100"/>
        <c:baseTimeUnit val="years"/>
      </c:dateAx>
      <c:valAx>
        <c:axId val="57219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191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88.83</c:v>
                </c:pt>
                <c:pt idx="1">
                  <c:v>88.95</c:v>
                </c:pt>
                <c:pt idx="2">
                  <c:v>89.55</c:v>
                </c:pt>
                <c:pt idx="3">
                  <c:v>90.09</c:v>
                </c:pt>
                <c:pt idx="4">
                  <c:v>90.01</c:v>
                </c:pt>
              </c:numCache>
            </c:numRef>
          </c:val>
        </c:ser>
        <c:dLbls>
          <c:showLegendKey val="0"/>
          <c:showVal val="0"/>
          <c:showCatName val="0"/>
          <c:showSerName val="0"/>
          <c:showPercent val="0"/>
          <c:showBubbleSize val="0"/>
        </c:dLbls>
        <c:gapWidth val="150"/>
        <c:axId val="57452032"/>
        <c:axId val="57393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65.66</c:v>
                </c:pt>
                <c:pt idx="1">
                  <c:v>83.76</c:v>
                </c:pt>
                <c:pt idx="2">
                  <c:v>84.12</c:v>
                </c:pt>
                <c:pt idx="3">
                  <c:v>84.41</c:v>
                </c:pt>
                <c:pt idx="4">
                  <c:v>84.2</c:v>
                </c:pt>
              </c:numCache>
            </c:numRef>
          </c:val>
          <c:smooth val="0"/>
        </c:ser>
        <c:dLbls>
          <c:showLegendKey val="0"/>
          <c:showVal val="0"/>
          <c:showCatName val="0"/>
          <c:showSerName val="0"/>
          <c:showPercent val="0"/>
          <c:showBubbleSize val="0"/>
        </c:dLbls>
        <c:marker val="1"/>
        <c:smooth val="0"/>
        <c:axId val="57452032"/>
        <c:axId val="57393152"/>
      </c:lineChart>
      <c:dateAx>
        <c:axId val="57452032"/>
        <c:scaling>
          <c:orientation val="minMax"/>
        </c:scaling>
        <c:delete val="1"/>
        <c:axPos val="b"/>
        <c:numFmt formatCode="ge" sourceLinked="1"/>
        <c:majorTickMark val="none"/>
        <c:minorTickMark val="none"/>
        <c:tickLblPos val="none"/>
        <c:crossAx val="57393152"/>
        <c:crosses val="autoZero"/>
        <c:auto val="1"/>
        <c:lblOffset val="100"/>
        <c:baseTimeUnit val="years"/>
      </c:dateAx>
      <c:valAx>
        <c:axId val="57393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452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53.61</c:v>
                </c:pt>
                <c:pt idx="1">
                  <c:v>53.27</c:v>
                </c:pt>
                <c:pt idx="2">
                  <c:v>54.34</c:v>
                </c:pt>
                <c:pt idx="3">
                  <c:v>46.7</c:v>
                </c:pt>
                <c:pt idx="4">
                  <c:v>55.59</c:v>
                </c:pt>
              </c:numCache>
            </c:numRef>
          </c:val>
        </c:ser>
        <c:dLbls>
          <c:showLegendKey val="0"/>
          <c:showVal val="0"/>
          <c:showCatName val="0"/>
          <c:showSerName val="0"/>
          <c:showPercent val="0"/>
          <c:showBubbleSize val="0"/>
        </c:dLbls>
        <c:gapWidth val="150"/>
        <c:axId val="56733696"/>
        <c:axId val="56623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6733696"/>
        <c:axId val="56623680"/>
      </c:lineChart>
      <c:dateAx>
        <c:axId val="56733696"/>
        <c:scaling>
          <c:orientation val="minMax"/>
        </c:scaling>
        <c:delete val="1"/>
        <c:axPos val="b"/>
        <c:numFmt formatCode="ge" sourceLinked="1"/>
        <c:majorTickMark val="none"/>
        <c:minorTickMark val="none"/>
        <c:tickLblPos val="none"/>
        <c:crossAx val="56623680"/>
        <c:crosses val="autoZero"/>
        <c:auto val="1"/>
        <c:lblOffset val="100"/>
        <c:baseTimeUnit val="years"/>
      </c:dateAx>
      <c:valAx>
        <c:axId val="56623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733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6735232"/>
        <c:axId val="56625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6735232"/>
        <c:axId val="56625408"/>
      </c:lineChart>
      <c:dateAx>
        <c:axId val="56735232"/>
        <c:scaling>
          <c:orientation val="minMax"/>
        </c:scaling>
        <c:delete val="1"/>
        <c:axPos val="b"/>
        <c:numFmt formatCode="ge" sourceLinked="1"/>
        <c:majorTickMark val="none"/>
        <c:minorTickMark val="none"/>
        <c:tickLblPos val="none"/>
        <c:crossAx val="56625408"/>
        <c:crosses val="autoZero"/>
        <c:auto val="1"/>
        <c:lblOffset val="100"/>
        <c:baseTimeUnit val="years"/>
      </c:dateAx>
      <c:valAx>
        <c:axId val="56625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73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6737280"/>
        <c:axId val="56627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6737280"/>
        <c:axId val="56627136"/>
      </c:lineChart>
      <c:dateAx>
        <c:axId val="56737280"/>
        <c:scaling>
          <c:orientation val="minMax"/>
        </c:scaling>
        <c:delete val="1"/>
        <c:axPos val="b"/>
        <c:numFmt formatCode="ge" sourceLinked="1"/>
        <c:majorTickMark val="none"/>
        <c:minorTickMark val="none"/>
        <c:tickLblPos val="none"/>
        <c:crossAx val="56627136"/>
        <c:crosses val="autoZero"/>
        <c:auto val="1"/>
        <c:lblOffset val="100"/>
        <c:baseTimeUnit val="years"/>
      </c:dateAx>
      <c:valAx>
        <c:axId val="56627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737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6940032"/>
        <c:axId val="56628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6940032"/>
        <c:axId val="56628864"/>
      </c:lineChart>
      <c:dateAx>
        <c:axId val="56940032"/>
        <c:scaling>
          <c:orientation val="minMax"/>
        </c:scaling>
        <c:delete val="1"/>
        <c:axPos val="b"/>
        <c:numFmt formatCode="ge" sourceLinked="1"/>
        <c:majorTickMark val="none"/>
        <c:minorTickMark val="none"/>
        <c:tickLblPos val="none"/>
        <c:crossAx val="56628864"/>
        <c:crosses val="autoZero"/>
        <c:auto val="1"/>
        <c:lblOffset val="100"/>
        <c:baseTimeUnit val="years"/>
      </c:dateAx>
      <c:valAx>
        <c:axId val="56628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94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6941568"/>
        <c:axId val="56630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6941568"/>
        <c:axId val="56630592"/>
      </c:lineChart>
      <c:dateAx>
        <c:axId val="56941568"/>
        <c:scaling>
          <c:orientation val="minMax"/>
        </c:scaling>
        <c:delete val="1"/>
        <c:axPos val="b"/>
        <c:numFmt formatCode="ge" sourceLinked="1"/>
        <c:majorTickMark val="none"/>
        <c:minorTickMark val="none"/>
        <c:tickLblPos val="none"/>
        <c:crossAx val="56630592"/>
        <c:crosses val="autoZero"/>
        <c:auto val="1"/>
        <c:lblOffset val="100"/>
        <c:baseTimeUnit val="years"/>
      </c:dateAx>
      <c:valAx>
        <c:axId val="566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94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2179.48</c:v>
                </c:pt>
                <c:pt idx="1">
                  <c:v>2020.39</c:v>
                </c:pt>
                <c:pt idx="2">
                  <c:v>1989.76</c:v>
                </c:pt>
                <c:pt idx="3">
                  <c:v>1929.85</c:v>
                </c:pt>
                <c:pt idx="4">
                  <c:v>1869.6</c:v>
                </c:pt>
              </c:numCache>
            </c:numRef>
          </c:val>
        </c:ser>
        <c:dLbls>
          <c:showLegendKey val="0"/>
          <c:showVal val="0"/>
          <c:showCatName val="0"/>
          <c:showSerName val="0"/>
          <c:showPercent val="0"/>
          <c:showBubbleSize val="0"/>
        </c:dLbls>
        <c:gapWidth val="150"/>
        <c:axId val="56942080"/>
        <c:axId val="57214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1882.66</c:v>
                </c:pt>
                <c:pt idx="1">
                  <c:v>1334.01</c:v>
                </c:pt>
                <c:pt idx="2">
                  <c:v>1273.52</c:v>
                </c:pt>
                <c:pt idx="3">
                  <c:v>1209.95</c:v>
                </c:pt>
                <c:pt idx="4">
                  <c:v>1136.5</c:v>
                </c:pt>
              </c:numCache>
            </c:numRef>
          </c:val>
          <c:smooth val="0"/>
        </c:ser>
        <c:dLbls>
          <c:showLegendKey val="0"/>
          <c:showVal val="0"/>
          <c:showCatName val="0"/>
          <c:showSerName val="0"/>
          <c:showPercent val="0"/>
          <c:showBubbleSize val="0"/>
        </c:dLbls>
        <c:marker val="1"/>
        <c:smooth val="0"/>
        <c:axId val="56942080"/>
        <c:axId val="57214080"/>
      </c:lineChart>
      <c:dateAx>
        <c:axId val="56942080"/>
        <c:scaling>
          <c:orientation val="minMax"/>
        </c:scaling>
        <c:delete val="1"/>
        <c:axPos val="b"/>
        <c:numFmt formatCode="ge" sourceLinked="1"/>
        <c:majorTickMark val="none"/>
        <c:minorTickMark val="none"/>
        <c:tickLblPos val="none"/>
        <c:crossAx val="57214080"/>
        <c:crosses val="autoZero"/>
        <c:auto val="1"/>
        <c:lblOffset val="100"/>
        <c:baseTimeUnit val="years"/>
      </c:dateAx>
      <c:valAx>
        <c:axId val="57214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942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47.56</c:v>
                </c:pt>
                <c:pt idx="1">
                  <c:v>46.79</c:v>
                </c:pt>
                <c:pt idx="2">
                  <c:v>45.39</c:v>
                </c:pt>
                <c:pt idx="3">
                  <c:v>39.61</c:v>
                </c:pt>
                <c:pt idx="4">
                  <c:v>38.61</c:v>
                </c:pt>
              </c:numCache>
            </c:numRef>
          </c:val>
        </c:ser>
        <c:dLbls>
          <c:showLegendKey val="0"/>
          <c:showVal val="0"/>
          <c:showCatName val="0"/>
          <c:showSerName val="0"/>
          <c:showPercent val="0"/>
          <c:showBubbleSize val="0"/>
        </c:dLbls>
        <c:gapWidth val="150"/>
        <c:axId val="57189888"/>
        <c:axId val="57215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54.67</c:v>
                </c:pt>
                <c:pt idx="1">
                  <c:v>67.14</c:v>
                </c:pt>
                <c:pt idx="2">
                  <c:v>67.849999999999994</c:v>
                </c:pt>
                <c:pt idx="3">
                  <c:v>69.48</c:v>
                </c:pt>
                <c:pt idx="4">
                  <c:v>71.650000000000006</c:v>
                </c:pt>
              </c:numCache>
            </c:numRef>
          </c:val>
          <c:smooth val="0"/>
        </c:ser>
        <c:dLbls>
          <c:showLegendKey val="0"/>
          <c:showVal val="0"/>
          <c:showCatName val="0"/>
          <c:showSerName val="0"/>
          <c:showPercent val="0"/>
          <c:showBubbleSize val="0"/>
        </c:dLbls>
        <c:marker val="1"/>
        <c:smooth val="0"/>
        <c:axId val="57189888"/>
        <c:axId val="57215808"/>
      </c:lineChart>
      <c:dateAx>
        <c:axId val="57189888"/>
        <c:scaling>
          <c:orientation val="minMax"/>
        </c:scaling>
        <c:delete val="1"/>
        <c:axPos val="b"/>
        <c:numFmt formatCode="ge" sourceLinked="1"/>
        <c:majorTickMark val="none"/>
        <c:minorTickMark val="none"/>
        <c:tickLblPos val="none"/>
        <c:crossAx val="57215808"/>
        <c:crosses val="autoZero"/>
        <c:auto val="1"/>
        <c:lblOffset val="100"/>
        <c:baseTimeUnit val="years"/>
      </c:dateAx>
      <c:valAx>
        <c:axId val="57215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18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368.6</c:v>
                </c:pt>
                <c:pt idx="1">
                  <c:v>375.45</c:v>
                </c:pt>
                <c:pt idx="2">
                  <c:v>387.04</c:v>
                </c:pt>
                <c:pt idx="3">
                  <c:v>444.09</c:v>
                </c:pt>
                <c:pt idx="4">
                  <c:v>469.39</c:v>
                </c:pt>
              </c:numCache>
            </c:numRef>
          </c:val>
        </c:ser>
        <c:dLbls>
          <c:showLegendKey val="0"/>
          <c:showVal val="0"/>
          <c:showCatName val="0"/>
          <c:showSerName val="0"/>
          <c:showPercent val="0"/>
          <c:showBubbleSize val="0"/>
        </c:dLbls>
        <c:gapWidth val="150"/>
        <c:axId val="57191424"/>
        <c:axId val="57217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290.26</c:v>
                </c:pt>
                <c:pt idx="1">
                  <c:v>224.83</c:v>
                </c:pt>
                <c:pt idx="2">
                  <c:v>224.94</c:v>
                </c:pt>
                <c:pt idx="3">
                  <c:v>220.67</c:v>
                </c:pt>
                <c:pt idx="4">
                  <c:v>217.82</c:v>
                </c:pt>
              </c:numCache>
            </c:numRef>
          </c:val>
          <c:smooth val="0"/>
        </c:ser>
        <c:dLbls>
          <c:showLegendKey val="0"/>
          <c:showVal val="0"/>
          <c:showCatName val="0"/>
          <c:showSerName val="0"/>
          <c:showPercent val="0"/>
          <c:showBubbleSize val="0"/>
        </c:dLbls>
        <c:marker val="1"/>
        <c:smooth val="0"/>
        <c:axId val="57191424"/>
        <c:axId val="57217536"/>
      </c:lineChart>
      <c:dateAx>
        <c:axId val="57191424"/>
        <c:scaling>
          <c:orientation val="minMax"/>
        </c:scaling>
        <c:delete val="1"/>
        <c:axPos val="b"/>
        <c:numFmt formatCode="ge" sourceLinked="1"/>
        <c:majorTickMark val="none"/>
        <c:minorTickMark val="none"/>
        <c:tickLblPos val="none"/>
        <c:crossAx val="57217536"/>
        <c:crosses val="autoZero"/>
        <c:auto val="1"/>
        <c:lblOffset val="100"/>
        <c:baseTimeUnit val="years"/>
      </c:dateAx>
      <c:valAx>
        <c:axId val="5721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19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【86.58】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M27" zoomScaleNormal="100" workbookViewId="0">
      <selection activeCell="CC66" sqref="CC6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国見町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Cc2</v>
      </c>
      <c r="X8" s="46"/>
      <c r="Y8" s="46"/>
      <c r="Z8" s="46"/>
      <c r="AA8" s="46"/>
      <c r="AB8" s="46"/>
      <c r="AC8" s="46"/>
      <c r="AD8" s="3"/>
      <c r="AE8" s="3"/>
      <c r="AF8" s="3"/>
      <c r="AG8" s="3"/>
      <c r="AH8" s="3"/>
      <c r="AI8" s="3"/>
      <c r="AJ8" s="3"/>
      <c r="AK8" s="3"/>
      <c r="AL8" s="47">
        <f>データ!R6</f>
        <v>9800</v>
      </c>
      <c r="AM8" s="47"/>
      <c r="AN8" s="47"/>
      <c r="AO8" s="47"/>
      <c r="AP8" s="47"/>
      <c r="AQ8" s="47"/>
      <c r="AR8" s="47"/>
      <c r="AS8" s="47"/>
      <c r="AT8" s="43">
        <f>データ!S6</f>
        <v>37.950000000000003</v>
      </c>
      <c r="AU8" s="43"/>
      <c r="AV8" s="43"/>
      <c r="AW8" s="43"/>
      <c r="AX8" s="43"/>
      <c r="AY8" s="43"/>
      <c r="AZ8" s="43"/>
      <c r="BA8" s="43"/>
      <c r="BB8" s="43">
        <f>データ!T6</f>
        <v>258.23</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47.45</v>
      </c>
      <c r="Q10" s="43"/>
      <c r="R10" s="43"/>
      <c r="S10" s="43"/>
      <c r="T10" s="43"/>
      <c r="U10" s="43"/>
      <c r="V10" s="43"/>
      <c r="W10" s="43">
        <f>データ!P6</f>
        <v>100</v>
      </c>
      <c r="X10" s="43"/>
      <c r="Y10" s="43"/>
      <c r="Z10" s="43"/>
      <c r="AA10" s="43"/>
      <c r="AB10" s="43"/>
      <c r="AC10" s="43"/>
      <c r="AD10" s="47">
        <f>データ!Q6</f>
        <v>2970</v>
      </c>
      <c r="AE10" s="47"/>
      <c r="AF10" s="47"/>
      <c r="AG10" s="47"/>
      <c r="AH10" s="47"/>
      <c r="AI10" s="47"/>
      <c r="AJ10" s="47"/>
      <c r="AK10" s="2"/>
      <c r="AL10" s="47">
        <f>データ!U6</f>
        <v>4616</v>
      </c>
      <c r="AM10" s="47"/>
      <c r="AN10" s="47"/>
      <c r="AO10" s="47"/>
      <c r="AP10" s="47"/>
      <c r="AQ10" s="47"/>
      <c r="AR10" s="47"/>
      <c r="AS10" s="47"/>
      <c r="AT10" s="43">
        <f>データ!V6</f>
        <v>1.38</v>
      </c>
      <c r="AU10" s="43"/>
      <c r="AV10" s="43"/>
      <c r="AW10" s="43"/>
      <c r="AX10" s="43"/>
      <c r="AY10" s="43"/>
      <c r="AZ10" s="43"/>
      <c r="BA10" s="43"/>
      <c r="BB10" s="43">
        <f>データ!W6</f>
        <v>3344.93</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73032</v>
      </c>
      <c r="D6" s="31">
        <f t="shared" si="3"/>
        <v>47</v>
      </c>
      <c r="E6" s="31">
        <f t="shared" si="3"/>
        <v>17</v>
      </c>
      <c r="F6" s="31">
        <f t="shared" si="3"/>
        <v>1</v>
      </c>
      <c r="G6" s="31">
        <f t="shared" si="3"/>
        <v>0</v>
      </c>
      <c r="H6" s="31" t="str">
        <f t="shared" si="3"/>
        <v>福島県　国見町</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47.45</v>
      </c>
      <c r="P6" s="32">
        <f t="shared" si="3"/>
        <v>100</v>
      </c>
      <c r="Q6" s="32">
        <f t="shared" si="3"/>
        <v>2970</v>
      </c>
      <c r="R6" s="32">
        <f t="shared" si="3"/>
        <v>9800</v>
      </c>
      <c r="S6" s="32">
        <f t="shared" si="3"/>
        <v>37.950000000000003</v>
      </c>
      <c r="T6" s="32">
        <f t="shared" si="3"/>
        <v>258.23</v>
      </c>
      <c r="U6" s="32">
        <f t="shared" si="3"/>
        <v>4616</v>
      </c>
      <c r="V6" s="32">
        <f t="shared" si="3"/>
        <v>1.38</v>
      </c>
      <c r="W6" s="32">
        <f t="shared" si="3"/>
        <v>3344.93</v>
      </c>
      <c r="X6" s="33">
        <f>IF(X7="",NA(),X7)</f>
        <v>53.61</v>
      </c>
      <c r="Y6" s="33">
        <f t="shared" ref="Y6:AG6" si="4">IF(Y7="",NA(),Y7)</f>
        <v>53.27</v>
      </c>
      <c r="Z6" s="33">
        <f t="shared" si="4"/>
        <v>54.34</v>
      </c>
      <c r="AA6" s="33">
        <f t="shared" si="4"/>
        <v>46.7</v>
      </c>
      <c r="AB6" s="33">
        <f t="shared" si="4"/>
        <v>55.59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2179.48</v>
      </c>
      <c r="BF6" s="33">
        <f t="shared" ref="BF6:BN6" si="7">IF(BF7="",NA(),BF7)</f>
        <v>2020.39</v>
      </c>
      <c r="BG6" s="33">
        <f t="shared" si="7"/>
        <v>1989.76</v>
      </c>
      <c r="BH6" s="33">
        <f t="shared" si="7"/>
        <v>1929.85</v>
      </c>
      <c r="BI6" s="33">
        <f t="shared" si="7"/>
        <v>1869.6</v>
      </c>
      <c r="BJ6" s="33">
        <f t="shared" si="7"/>
        <v>1882.66</v>
      </c>
      <c r="BK6" s="33">
        <f t="shared" si="7"/>
        <v>1334.01</v>
      </c>
      <c r="BL6" s="33">
        <f t="shared" si="7"/>
        <v>1273.52</v>
      </c>
      <c r="BM6" s="33">
        <f t="shared" si="7"/>
        <v>1209.95</v>
      </c>
      <c r="BN6" s="33">
        <f t="shared" si="7"/>
        <v>1136.5</v>
      </c>
      <c r="BO6" s="32" t="str">
        <f>IF(BO7="","",IF(BO7="-","【-】","【"&amp;SUBSTITUTE(TEXT(BO7,"#,##0.00"),"-","△")&amp;"】"))</f>
        <v>【776.35】</v>
      </c>
      <c r="BP6" s="33">
        <f>IF(BP7="",NA(),BP7)</f>
        <v>47.56</v>
      </c>
      <c r="BQ6" s="33">
        <f t="shared" ref="BQ6:BY6" si="8">IF(BQ7="",NA(),BQ7)</f>
        <v>46.79</v>
      </c>
      <c r="BR6" s="33">
        <f t="shared" si="8"/>
        <v>45.39</v>
      </c>
      <c r="BS6" s="33">
        <f t="shared" si="8"/>
        <v>39.61</v>
      </c>
      <c r="BT6" s="33">
        <f t="shared" si="8"/>
        <v>38.61</v>
      </c>
      <c r="BU6" s="33">
        <f t="shared" si="8"/>
        <v>54.67</v>
      </c>
      <c r="BV6" s="33">
        <f t="shared" si="8"/>
        <v>67.14</v>
      </c>
      <c r="BW6" s="33">
        <f t="shared" si="8"/>
        <v>67.849999999999994</v>
      </c>
      <c r="BX6" s="33">
        <f t="shared" si="8"/>
        <v>69.48</v>
      </c>
      <c r="BY6" s="33">
        <f t="shared" si="8"/>
        <v>71.650000000000006</v>
      </c>
      <c r="BZ6" s="32" t="str">
        <f>IF(BZ7="","",IF(BZ7="-","【-】","【"&amp;SUBSTITUTE(TEXT(BZ7,"#,##0.00"),"-","△")&amp;"】"))</f>
        <v>【96.57】</v>
      </c>
      <c r="CA6" s="33">
        <f>IF(CA7="",NA(),CA7)</f>
        <v>368.6</v>
      </c>
      <c r="CB6" s="33">
        <f t="shared" ref="CB6:CJ6" si="9">IF(CB7="",NA(),CB7)</f>
        <v>375.45</v>
      </c>
      <c r="CC6" s="33">
        <f t="shared" si="9"/>
        <v>387.04</v>
      </c>
      <c r="CD6" s="33">
        <f t="shared" si="9"/>
        <v>444.09</v>
      </c>
      <c r="CE6" s="33">
        <f t="shared" si="9"/>
        <v>469.39</v>
      </c>
      <c r="CF6" s="33">
        <f t="shared" si="9"/>
        <v>290.26</v>
      </c>
      <c r="CG6" s="33">
        <f t="shared" si="9"/>
        <v>224.83</v>
      </c>
      <c r="CH6" s="33">
        <f t="shared" si="9"/>
        <v>224.94</v>
      </c>
      <c r="CI6" s="33">
        <f t="shared" si="9"/>
        <v>220.67</v>
      </c>
      <c r="CJ6" s="33">
        <f t="shared" si="9"/>
        <v>217.82</v>
      </c>
      <c r="CK6" s="32" t="str">
        <f>IF(CK7="","",IF(CK7="-","【-】","【"&amp;SUBSTITUTE(TEXT(CK7,"#,##0.00"),"-","△")&amp;"】"))</f>
        <v>【142.28】</v>
      </c>
      <c r="CL6" s="33" t="str">
        <f>IF(CL7="",NA(),CL7)</f>
        <v>-</v>
      </c>
      <c r="CM6" s="33" t="str">
        <f t="shared" ref="CM6:CU6" si="10">IF(CM7="",NA(),CM7)</f>
        <v>-</v>
      </c>
      <c r="CN6" s="33" t="str">
        <f t="shared" si="10"/>
        <v>-</v>
      </c>
      <c r="CO6" s="33" t="str">
        <f t="shared" si="10"/>
        <v>-</v>
      </c>
      <c r="CP6" s="33" t="str">
        <f t="shared" si="10"/>
        <v>-</v>
      </c>
      <c r="CQ6" s="33">
        <f t="shared" si="10"/>
        <v>91.11</v>
      </c>
      <c r="CR6" s="33">
        <f t="shared" si="10"/>
        <v>181.7</v>
      </c>
      <c r="CS6" s="33">
        <f t="shared" si="10"/>
        <v>178.57</v>
      </c>
      <c r="CT6" s="33">
        <f t="shared" si="10"/>
        <v>151.65</v>
      </c>
      <c r="CU6" s="33">
        <f t="shared" si="10"/>
        <v>149.82</v>
      </c>
      <c r="CV6" s="32" t="str">
        <f>IF(CV7="","",IF(CV7="-","【-】","【"&amp;SUBSTITUTE(TEXT(CV7,"#,##0.00"),"-","△")&amp;"】"))</f>
        <v>【86.58】</v>
      </c>
      <c r="CW6" s="33">
        <f>IF(CW7="",NA(),CW7)</f>
        <v>88.83</v>
      </c>
      <c r="CX6" s="33">
        <f t="shared" ref="CX6:DF6" si="11">IF(CX7="",NA(),CX7)</f>
        <v>88.95</v>
      </c>
      <c r="CY6" s="33">
        <f t="shared" si="11"/>
        <v>89.55</v>
      </c>
      <c r="CZ6" s="33">
        <f t="shared" si="11"/>
        <v>90.09</v>
      </c>
      <c r="DA6" s="33">
        <f t="shared" si="11"/>
        <v>90.01</v>
      </c>
      <c r="DB6" s="33">
        <f t="shared" si="11"/>
        <v>65.66</v>
      </c>
      <c r="DC6" s="33">
        <f t="shared" si="11"/>
        <v>83.76</v>
      </c>
      <c r="DD6" s="33">
        <f t="shared" si="11"/>
        <v>84.12</v>
      </c>
      <c r="DE6" s="33">
        <f t="shared" si="11"/>
        <v>84.41</v>
      </c>
      <c r="DF6" s="33">
        <f t="shared" si="11"/>
        <v>84.2</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0.14000000000000001</v>
      </c>
      <c r="EJ6" s="33">
        <f t="shared" si="14"/>
        <v>0.01</v>
      </c>
      <c r="EK6" s="33">
        <f t="shared" si="14"/>
        <v>0.1</v>
      </c>
      <c r="EL6" s="33">
        <f t="shared" si="14"/>
        <v>7.0000000000000007E-2</v>
      </c>
      <c r="EM6" s="33">
        <f t="shared" si="14"/>
        <v>0.04</v>
      </c>
      <c r="EN6" s="32" t="str">
        <f>IF(EN7="","",IF(EN7="-","【-】","【"&amp;SUBSTITUTE(TEXT(EN7,"#,##0.00"),"-","△")&amp;"】"))</f>
        <v>【0.17】</v>
      </c>
    </row>
    <row r="7" spans="1:144" s="34" customFormat="1">
      <c r="A7" s="26"/>
      <c r="B7" s="35">
        <v>2014</v>
      </c>
      <c r="C7" s="35">
        <v>73032</v>
      </c>
      <c r="D7" s="35">
        <v>47</v>
      </c>
      <c r="E7" s="35">
        <v>17</v>
      </c>
      <c r="F7" s="35">
        <v>1</v>
      </c>
      <c r="G7" s="35">
        <v>0</v>
      </c>
      <c r="H7" s="35" t="s">
        <v>96</v>
      </c>
      <c r="I7" s="35" t="s">
        <v>97</v>
      </c>
      <c r="J7" s="35" t="s">
        <v>98</v>
      </c>
      <c r="K7" s="35" t="s">
        <v>99</v>
      </c>
      <c r="L7" s="35" t="s">
        <v>100</v>
      </c>
      <c r="M7" s="36" t="s">
        <v>101</v>
      </c>
      <c r="N7" s="36" t="s">
        <v>102</v>
      </c>
      <c r="O7" s="36">
        <v>47.45</v>
      </c>
      <c r="P7" s="36">
        <v>100</v>
      </c>
      <c r="Q7" s="36">
        <v>2970</v>
      </c>
      <c r="R7" s="36">
        <v>9800</v>
      </c>
      <c r="S7" s="36">
        <v>37.950000000000003</v>
      </c>
      <c r="T7" s="36">
        <v>258.23</v>
      </c>
      <c r="U7" s="36">
        <v>4616</v>
      </c>
      <c r="V7" s="36">
        <v>1.38</v>
      </c>
      <c r="W7" s="36">
        <v>3344.93</v>
      </c>
      <c r="X7" s="36">
        <v>53.61</v>
      </c>
      <c r="Y7" s="36">
        <v>53.27</v>
      </c>
      <c r="Z7" s="36">
        <v>54.34</v>
      </c>
      <c r="AA7" s="36">
        <v>46.7</v>
      </c>
      <c r="AB7" s="36">
        <v>55.59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2179.48</v>
      </c>
      <c r="BF7" s="36">
        <v>2020.39</v>
      </c>
      <c r="BG7" s="36">
        <v>1989.76</v>
      </c>
      <c r="BH7" s="36">
        <v>1929.85</v>
      </c>
      <c r="BI7" s="36">
        <v>1869.6</v>
      </c>
      <c r="BJ7" s="36">
        <v>1882.66</v>
      </c>
      <c r="BK7" s="36">
        <v>1334.01</v>
      </c>
      <c r="BL7" s="36">
        <v>1273.52</v>
      </c>
      <c r="BM7" s="36">
        <v>1209.95</v>
      </c>
      <c r="BN7" s="36">
        <v>1136.5</v>
      </c>
      <c r="BO7" s="36">
        <v>776.35</v>
      </c>
      <c r="BP7" s="36">
        <v>47.56</v>
      </c>
      <c r="BQ7" s="36">
        <v>46.79</v>
      </c>
      <c r="BR7" s="36">
        <v>45.39</v>
      </c>
      <c r="BS7" s="36">
        <v>39.61</v>
      </c>
      <c r="BT7" s="36">
        <v>38.61</v>
      </c>
      <c r="BU7" s="36">
        <v>54.67</v>
      </c>
      <c r="BV7" s="36">
        <v>67.14</v>
      </c>
      <c r="BW7" s="36">
        <v>67.849999999999994</v>
      </c>
      <c r="BX7" s="36">
        <v>69.48</v>
      </c>
      <c r="BY7" s="36">
        <v>71.650000000000006</v>
      </c>
      <c r="BZ7" s="36">
        <v>96.57</v>
      </c>
      <c r="CA7" s="36">
        <v>368.6</v>
      </c>
      <c r="CB7" s="36">
        <v>375.45</v>
      </c>
      <c r="CC7" s="36">
        <v>387.04</v>
      </c>
      <c r="CD7" s="36">
        <v>444.09</v>
      </c>
      <c r="CE7" s="36">
        <v>469.39</v>
      </c>
      <c r="CF7" s="36">
        <v>290.26</v>
      </c>
      <c r="CG7" s="36">
        <v>224.83</v>
      </c>
      <c r="CH7" s="36">
        <v>224.94</v>
      </c>
      <c r="CI7" s="36">
        <v>220.67</v>
      </c>
      <c r="CJ7" s="36">
        <v>217.82</v>
      </c>
      <c r="CK7" s="36">
        <v>142.28</v>
      </c>
      <c r="CL7" s="36" t="s">
        <v>101</v>
      </c>
      <c r="CM7" s="36" t="s">
        <v>101</v>
      </c>
      <c r="CN7" s="36" t="s">
        <v>101</v>
      </c>
      <c r="CO7" s="36" t="s">
        <v>101</v>
      </c>
      <c r="CP7" s="36" t="s">
        <v>101</v>
      </c>
      <c r="CQ7" s="36">
        <v>91.11</v>
      </c>
      <c r="CR7" s="36">
        <v>181.7</v>
      </c>
      <c r="CS7" s="36">
        <v>178.57</v>
      </c>
      <c r="CT7" s="36">
        <v>151.65</v>
      </c>
      <c r="CU7" s="36">
        <v>149.82</v>
      </c>
      <c r="CV7" s="36">
        <v>86.58</v>
      </c>
      <c r="CW7" s="36">
        <v>88.83</v>
      </c>
      <c r="CX7" s="36">
        <v>88.95</v>
      </c>
      <c r="CY7" s="36">
        <v>89.55</v>
      </c>
      <c r="CZ7" s="36">
        <v>90.09</v>
      </c>
      <c r="DA7" s="36">
        <v>90.01</v>
      </c>
      <c r="DB7" s="36">
        <v>65.66</v>
      </c>
      <c r="DC7" s="36">
        <v>83.76</v>
      </c>
      <c r="DD7" s="36">
        <v>84.12</v>
      </c>
      <c r="DE7" s="36">
        <v>84.41</v>
      </c>
      <c r="DF7" s="36">
        <v>84.2</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0.14000000000000001</v>
      </c>
      <c r="EJ7" s="36">
        <v>0.01</v>
      </c>
      <c r="EK7" s="36">
        <v>0.1</v>
      </c>
      <c r="EL7" s="36">
        <v>7.0000000000000007E-2</v>
      </c>
      <c r="EM7" s="36">
        <v>0.04</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阿部　善徳</cp:lastModifiedBy>
  <cp:lastPrinted>2016-02-16T01:20:59Z</cp:lastPrinted>
  <dcterms:created xsi:type="dcterms:W3CDTF">2016-01-14T10:34:12Z</dcterms:created>
  <dcterms:modified xsi:type="dcterms:W3CDTF">2016-02-16T01:28:53Z</dcterms:modified>
  <cp:category/>
</cp:coreProperties>
</file>