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2\shared folder\070300 下水道課\平成26年度\04 shiraiwa\06 調査・報告関係\H27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<sst xmlns="http://schemas.openxmlformats.org/spreadsheetml/2006/main" count="221" uniqueCount="111">
  <si>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</si>
  <si>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</si>
  <si>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</si>
  <si>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</si>
  <si>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</si>
  <si>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</si>
  <si>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</si>
  <si>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</si>
  <si>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</si>
  <si>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</si>
  <si>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</si>
  <si>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</si>
  <si>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</si>
  <si>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</si>
  <si>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</si>
  <si>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</si>
  <si>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</si>
  <si>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</si>
  <si>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</si>
  <si>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</si>
  <si>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</si>
  <si>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</si>
  <si>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</si>
  <si>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</si>
  <si>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</si>
  <si>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</si>
  <si>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</si>
  <si>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</si>
  <si>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</si>
  <si>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</si>
  <si>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</si>
  <si>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</si>
  <si>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</si>
  <si>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</si>
  <si>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</si>
  <si>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</si>
  <si>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</si>
  <si>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</si>
  <si>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</si>
  <si>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</si>
  <si>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</si>
  <si>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</si>
  <si>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</si>
  <si>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</si>
  <si>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</si>
  <si>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</si>
  <si>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</si>
  <si>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</si>
  <si>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</si>
  <si>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</si>
  <si>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</si>
  <si>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</si>
  <si>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</si>
  <si>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</si>
  <si>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</si>
  <si>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</si>
  <si>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</si>
  <si>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</si>
  <si>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</si>
  <si>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</si>
  <si>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</si>
  <si>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</si>
  <si>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</si>
  <si>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</si>
  <si>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</si>
  <si>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</si>
  <si>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</si>
  <si>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</si>
  <si>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</si>
  <si>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</si>
  <si>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</si>
  <si>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</si>
  <si>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</si>
  <si>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</si>
  <si>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</si>
  <si>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</si>
  <si>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</si>
  <si>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</si>
  <si>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</si>
  <si>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</si>
  <si>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</si>
  <si>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</si>
  <si>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</si>
  <si>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</si>
  <si>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</si>
  <si>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</si>
  <si>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</si>
  <si>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</si>
  <si>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</si>
  <si>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</si>
  <si>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</si>
  <si>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</si>
  <si>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</si>
  <si>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</si>
  <si>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</si>
  <si>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</si>
  <si>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田村市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</si>
  <si>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</si>
  <si>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</si>
  <si>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</si>
  <si>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</si>
  <si>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</si>
  <si>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</si>
  <si>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</si>
  <si>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</si>
  <si>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</si>
  <si>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</si>
  <si>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</si>
  <si>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で整備した処理施設および管路施設は、供用開始から17年が経過している。これまで、平成23年度の東日本大震災による管路施設の災害復旧工事以外に大きな更新投資はないが、今後は耐用年数を超えた機械設備等の更新が必要となり、維持管理経費の増加が見込まれる。</t>
    <rPh sb="0" eb="2">
      <t>ノウギョウ</t>
    </rPh>
    <rPh sb="2" eb="4">
      <t>シュウラク</t>
    </rPh>
    <rPh sb="4" eb="6">
      <t>ハイスイ</t>
    </rPh>
    <rPh sb="6" eb="8">
      <t>ジギョウ</t>
    </rPh>
    <rPh sb="9" eb="11">
      <t>セイビ</t>
    </rPh>
    <rPh sb="13" eb="15">
      <t>ショリ</t>
    </rPh>
    <rPh sb="15" eb="17">
      <t>シセツ</t>
    </rPh>
    <rPh sb="20" eb="22">
      <t>カンロ</t>
    </rPh>
    <rPh sb="22" eb="24">
      <t>シセツ</t>
    </rPh>
    <rPh sb="26" eb="28">
      <t>キョウヨウ</t>
    </rPh>
    <rPh sb="28" eb="30">
      <t>カイシ</t>
    </rPh>
    <rPh sb="34" eb="35">
      <t>ネン</t>
    </rPh>
    <rPh sb="36" eb="38">
      <t>ケイカ</t>
    </rPh>
    <rPh sb="48" eb="50">
      <t>ヘイセイ</t>
    </rPh>
    <rPh sb="52" eb="54">
      <t>ネンド</t>
    </rPh>
    <rPh sb="55" eb="56">
      <t>ヒガシ</t>
    </rPh>
    <rPh sb="56" eb="58">
      <t>ニホン</t>
    </rPh>
    <rPh sb="58" eb="61">
      <t>ダイシンサイ</t>
    </rPh>
    <rPh sb="64" eb="66">
      <t>カンロ</t>
    </rPh>
    <rPh sb="66" eb="68">
      <t>シセツ</t>
    </rPh>
    <rPh sb="69" eb="71">
      <t>サイガイ</t>
    </rPh>
    <rPh sb="71" eb="73">
      <t>フッキュウ</t>
    </rPh>
    <rPh sb="73" eb="75">
      <t>コウジ</t>
    </rPh>
    <rPh sb="75" eb="77">
      <t>イガイ</t>
    </rPh>
    <rPh sb="78" eb="79">
      <t>オオ</t>
    </rPh>
    <rPh sb="81" eb="83">
      <t>コウシン</t>
    </rPh>
    <rPh sb="83" eb="85">
      <t>トウシ</t>
    </rPh>
    <rPh sb="90" eb="92">
      <t>コンゴ</t>
    </rPh>
    <rPh sb="93" eb="95">
      <t>タイヨウ</t>
    </rPh>
    <rPh sb="95" eb="97">
      <t>ネンスウ</t>
    </rPh>
    <rPh sb="98" eb="99">
      <t>コ</t>
    </rPh>
    <rPh sb="101" eb="103">
      <t>キカイ</t>
    </rPh>
    <rPh sb="103" eb="105">
      <t>セツビ</t>
    </rPh>
    <rPh sb="105" eb="106">
      <t>トウ</t>
    </rPh>
    <rPh sb="107" eb="109">
      <t>コウシン</t>
    </rPh>
    <rPh sb="110" eb="112">
      <t>ヒツヨウ</t>
    </rPh>
    <rPh sb="116" eb="118">
      <t>イジ</t>
    </rPh>
    <rPh sb="118" eb="120">
      <t>カンリ</t>
    </rPh>
    <rPh sb="120" eb="122">
      <t>ケイヒ</t>
    </rPh>
    <rPh sb="123" eb="125">
      <t>ゾウカ</t>
    </rPh>
    <rPh sb="126" eb="128">
      <t>ミコ</t>
    </rPh>
    <phoneticPr fontId="4"/>
  </si>
  <si>
    <t>収支圧迫の要因である企業債残高は、償還期限となる平成41年度まで続き、今後、施設の老朽化に伴う機械設備更新等の維持管理費の増加が見込まれるため、更なる経営の悪化が懸念される。
このため、持続可能な汚水処理事業の継続に向けて、適正な使用料を確保するための料金改定や類似事業との施設統合を視野に入れ、経営の合理化を図る必要がある。</t>
    <rPh sb="0" eb="2">
      <t>シュウシ</t>
    </rPh>
    <rPh sb="2" eb="4">
      <t>アッパク</t>
    </rPh>
    <rPh sb="5" eb="7">
      <t>ヨウイン</t>
    </rPh>
    <rPh sb="10" eb="12">
      <t>キギョウ</t>
    </rPh>
    <rPh sb="12" eb="13">
      <t>サイ</t>
    </rPh>
    <rPh sb="13" eb="15">
      <t>ザンダカ</t>
    </rPh>
    <rPh sb="17" eb="19">
      <t>ショウカン</t>
    </rPh>
    <rPh sb="19" eb="21">
      <t>キゲン</t>
    </rPh>
    <rPh sb="24" eb="26">
      <t>ヘイセイ</t>
    </rPh>
    <rPh sb="28" eb="30">
      <t>ネンド</t>
    </rPh>
    <rPh sb="32" eb="33">
      <t>ツヅ</t>
    </rPh>
    <rPh sb="35" eb="37">
      <t>コンゴ</t>
    </rPh>
    <rPh sb="72" eb="73">
      <t>サラ</t>
    </rPh>
    <rPh sb="75" eb="77">
      <t>ケイエイ</t>
    </rPh>
    <rPh sb="78" eb="80">
      <t>アッカ</t>
    </rPh>
    <rPh sb="81" eb="83">
      <t>ケネン</t>
    </rPh>
    <rPh sb="93" eb="95">
      <t>ジゾク</t>
    </rPh>
    <rPh sb="95" eb="97">
      <t>カノウ</t>
    </rPh>
    <rPh sb="98" eb="100">
      <t>オスイ</t>
    </rPh>
    <rPh sb="100" eb="102">
      <t>ショリ</t>
    </rPh>
    <rPh sb="102" eb="104">
      <t>ジギョウ</t>
    </rPh>
    <rPh sb="105" eb="107">
      <t>ケイゾク</t>
    </rPh>
    <rPh sb="108" eb="109">
      <t>ム</t>
    </rPh>
    <rPh sb="112" eb="114">
      <t>テキセイ</t>
    </rPh>
    <rPh sb="115" eb="118">
      <t>シヨウリョウ</t>
    </rPh>
    <rPh sb="119" eb="121">
      <t>カクホ</t>
    </rPh>
    <rPh sb="126" eb="128">
      <t>リョウキン</t>
    </rPh>
    <rPh sb="128" eb="130">
      <t>カイテイ</t>
    </rPh>
    <rPh sb="131" eb="133">
      <t>ルイジ</t>
    </rPh>
    <rPh sb="133" eb="135">
      <t>ジギョウ</t>
    </rPh>
    <rPh sb="137" eb="139">
      <t>シセツ</t>
    </rPh>
    <rPh sb="139" eb="141">
      <t>トウゴウ</t>
    </rPh>
    <rPh sb="142" eb="144">
      <t>シヤ</t>
    </rPh>
    <rPh sb="145" eb="146">
      <t>イ</t>
    </rPh>
    <rPh sb="148" eb="150">
      <t>ケイエイ</t>
    </rPh>
    <rPh sb="151" eb="154">
      <t>ゴウリカ</t>
    </rPh>
    <rPh sb="155" eb="156">
      <t>ハカ</t>
    </rPh>
    <rPh sb="157" eb="159">
      <t>ヒツヨウ</t>
    </rPh>
    <phoneticPr fontId="4"/>
  </si>
  <si>
    <t>①単年度収支が赤字で、収益的収支比率は100％を大きく割り込んでおり、経営規模に対する経費回収率の低さと企業債残高が大きいことが収支圧迫の要因となっている。
②施設利用率および水洗化率は、類似団体のほぼ平均値で推移しているが、経費回収率が低く、汚水処理原価が割高となっている。これは、類似団体と比較しても使用料収入の低さと企業債残高の大きさが主因をなしており、整備した施設が現状では適切な水準の料金収入に結びついていないため、施設効率を改善するとともに、適正な使用料収入の確保および汚水処理費の削減を図る必要がある。</t>
    <rPh sb="1" eb="4">
      <t>タンネンド</t>
    </rPh>
    <rPh sb="4" eb="6">
      <t>シュウシ</t>
    </rPh>
    <rPh sb="7" eb="9">
      <t>アカジ</t>
    </rPh>
    <rPh sb="11" eb="14">
      <t>シュウエキテキ</t>
    </rPh>
    <rPh sb="14" eb="16">
      <t>シュウシ</t>
    </rPh>
    <rPh sb="16" eb="18">
      <t>ヒリツ</t>
    </rPh>
    <rPh sb="24" eb="25">
      <t>オオ</t>
    </rPh>
    <rPh sb="27" eb="28">
      <t>ワ</t>
    </rPh>
    <rPh sb="29" eb="30">
      <t>コ</t>
    </rPh>
    <rPh sb="35" eb="37">
      <t>ケイエイ</t>
    </rPh>
    <rPh sb="37" eb="39">
      <t>キボ</t>
    </rPh>
    <rPh sb="40" eb="41">
      <t>タイ</t>
    </rPh>
    <rPh sb="43" eb="45">
      <t>ケイヒ</t>
    </rPh>
    <rPh sb="45" eb="47">
      <t>カイシュウ</t>
    </rPh>
    <rPh sb="47" eb="48">
      <t>リツ</t>
    </rPh>
    <rPh sb="49" eb="50">
      <t>ヒク</t>
    </rPh>
    <rPh sb="52" eb="54">
      <t>キギョウ</t>
    </rPh>
    <rPh sb="54" eb="55">
      <t>サイ</t>
    </rPh>
    <rPh sb="55" eb="56">
      <t>ザン</t>
    </rPh>
    <rPh sb="58" eb="59">
      <t>オオ</t>
    </rPh>
    <rPh sb="64" eb="66">
      <t>シュウシ</t>
    </rPh>
    <rPh sb="66" eb="68">
      <t>アッパク</t>
    </rPh>
    <rPh sb="69" eb="71">
      <t>ヨウイン</t>
    </rPh>
    <rPh sb="81" eb="83">
      <t>シセツ</t>
    </rPh>
    <rPh sb="83" eb="86">
      <t>リヨウリツ</t>
    </rPh>
    <rPh sb="89" eb="92">
      <t>スイセンカ</t>
    </rPh>
    <rPh sb="92" eb="93">
      <t>リツ</t>
    </rPh>
    <rPh sb="95" eb="97">
      <t>ルイジ</t>
    </rPh>
    <rPh sb="97" eb="99">
      <t>ダンタイ</t>
    </rPh>
    <rPh sb="102" eb="105">
      <t>ヘイキンチ</t>
    </rPh>
    <rPh sb="106" eb="108">
      <t>スイイ</t>
    </rPh>
    <rPh sb="114" eb="116">
      <t>ケイヒ</t>
    </rPh>
    <rPh sb="116" eb="118">
      <t>カイシュウ</t>
    </rPh>
    <rPh sb="118" eb="119">
      <t>リツ</t>
    </rPh>
    <rPh sb="120" eb="121">
      <t>ヒク</t>
    </rPh>
    <rPh sb="123" eb="125">
      <t>オスイ</t>
    </rPh>
    <rPh sb="125" eb="127">
      <t>ショリ</t>
    </rPh>
    <rPh sb="127" eb="129">
      <t>ゲンカ</t>
    </rPh>
    <rPh sb="130" eb="132">
      <t>ワリダカ</t>
    </rPh>
    <rPh sb="143" eb="145">
      <t>ルイジ</t>
    </rPh>
    <rPh sb="145" eb="147">
      <t>ダンタイ</t>
    </rPh>
    <rPh sb="148" eb="150">
      <t>ヒカク</t>
    </rPh>
    <rPh sb="153" eb="156">
      <t>シヨウリョウ</t>
    </rPh>
    <rPh sb="156" eb="158">
      <t>シュウニュウ</t>
    </rPh>
    <rPh sb="159" eb="160">
      <t>ヒク</t>
    </rPh>
    <rPh sb="162" eb="164">
      <t>キギョウ</t>
    </rPh>
    <rPh sb="164" eb="165">
      <t>サイ</t>
    </rPh>
    <rPh sb="165" eb="167">
      <t>ザンダカ</t>
    </rPh>
    <rPh sb="168" eb="169">
      <t>オオ</t>
    </rPh>
    <rPh sb="172" eb="174">
      <t>シュイン</t>
    </rPh>
    <rPh sb="181" eb="183">
      <t>セイビ</t>
    </rPh>
    <rPh sb="185" eb="187">
      <t>シセツ</t>
    </rPh>
    <rPh sb="188" eb="190">
      <t>ゲンジョウ</t>
    </rPh>
    <rPh sb="192" eb="194">
      <t>テキセツ</t>
    </rPh>
    <rPh sb="195" eb="197">
      <t>スイジュン</t>
    </rPh>
    <rPh sb="198" eb="200">
      <t>リョウキン</t>
    </rPh>
    <rPh sb="200" eb="202">
      <t>シュウニュウ</t>
    </rPh>
    <rPh sb="203" eb="204">
      <t>ムス</t>
    </rPh>
    <rPh sb="214" eb="216">
      <t>シセツ</t>
    </rPh>
    <rPh sb="216" eb="218">
      <t>コウリツ</t>
    </rPh>
    <rPh sb="219" eb="221">
      <t>カイゼン</t>
    </rPh>
    <rPh sb="228" eb="230">
      <t>テキセイ</t>
    </rPh>
    <rPh sb="231" eb="234">
      <t>シヨウリョウ</t>
    </rPh>
    <rPh sb="234" eb="236">
      <t>シュウニュウ</t>
    </rPh>
    <rPh sb="237" eb="239">
      <t>カクホ</t>
    </rPh>
    <rPh sb="242" eb="244">
      <t>オスイ</t>
    </rPh>
    <rPh sb="244" eb="246">
      <t>ショリ</t>
    </rPh>
    <rPh sb="246" eb="247">
      <t>ヒ</t>
    </rPh>
    <rPh sb="248" eb="250">
      <t>サクゲン</t>
    </rPh>
    <rPh sb="251" eb="252">
      <t>ハカ</t>
    </rPh>
    <rPh sb="253" eb="2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</si>
</sst>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7.5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8146256"/>
        <c:axId val="-12813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128146256"/>
        <c:axId val="-128139728"/>
      </c:lineChart>
      <c:dateAx>
        <c:axId val="-128146256"/>
        <c:scaling>
          <c:orientation val="minMax"/>
        </c:scaling>
        <c:delete val="1"/>
        <c:axPos val="b"/>
        <c:numFmt formatCode="ge" sourceLinked="1"/>
        <c:majorTickMark val="none"/>
        <c:minorTickMark val="none"/>
        <c:tickLblPos val="none"/>
        <c:crossAx val="-128139728"/>
        <c:crosses val="autoZero"/>
        <c:auto val="1"/>
        <c:lblOffset val="100"/>
        <c:baseTimeUnit val="years"/>
      </c:dateAx>
      <c:valAx>
        <c:axId val="-12813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4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58.99</c:v>
                </c:pt>
                <c:pt idx="1">
                  <c:v>56.74</c:v>
                </c:pt>
                <c:pt idx="2">
                  <c:v>51.69</c:v>
                </c:pt>
                <c:pt idx="3">
                  <c:v>55.06</c:v>
                </c:pt>
                <c:pt idx="4">
                  <c:v>61.24</c:v>
                </c:pt>
              </c:numCache>
            </c:numRef>
          </c:val>
        </c:ser>
        <c:dLbls>
          <c:showLegendKey val="0"/>
          <c:showVal val="0"/>
          <c:showCatName val="0"/>
          <c:showSerName val="0"/>
          <c:showPercent val="0"/>
          <c:showBubbleSize val="0"/>
        </c:dLbls>
        <c:gapWidth val="150"/>
        <c:axId val="-8172000"/>
        <c:axId val="-81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44.78</c:v>
                </c:pt>
                <c:pt idx="1">
                  <c:v>47.19</c:v>
                </c:pt>
                <c:pt idx="2">
                  <c:v>46.59</c:v>
                </c:pt>
                <c:pt idx="3">
                  <c:v>54.36</c:v>
                </c:pt>
                <c:pt idx="4">
                  <c:v>53.52</c:v>
                </c:pt>
              </c:numCache>
            </c:numRef>
          </c:val>
          <c:smooth val="0"/>
        </c:ser>
        <c:dLbls>
          <c:showLegendKey val="0"/>
          <c:showVal val="0"/>
          <c:showCatName val="0"/>
          <c:showSerName val="0"/>
          <c:showPercent val="0"/>
          <c:showBubbleSize val="0"/>
        </c:dLbls>
        <c:marker val="1"/>
        <c:smooth val="0"/>
        <c:axId val="-8172000"/>
        <c:axId val="-8187232"/>
      </c:lineChart>
      <c:dateAx>
        <c:axId val="-8172000"/>
        <c:scaling>
          <c:orientation val="minMax"/>
        </c:scaling>
        <c:delete val="1"/>
        <c:axPos val="b"/>
        <c:numFmt formatCode="ge" sourceLinked="1"/>
        <c:majorTickMark val="none"/>
        <c:minorTickMark val="none"/>
        <c:tickLblPos val="none"/>
        <c:crossAx val="-8187232"/>
        <c:crosses val="autoZero"/>
        <c:auto val="1"/>
        <c:lblOffset val="100"/>
        <c:baseTimeUnit val="years"/>
      </c:dateAx>
      <c:valAx>
        <c:axId val="-81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78.11</c:v>
                </c:pt>
                <c:pt idx="1">
                  <c:v>77.98</c:v>
                </c:pt>
                <c:pt idx="2">
                  <c:v>77.09</c:v>
                </c:pt>
                <c:pt idx="3">
                  <c:v>83.01</c:v>
                </c:pt>
                <c:pt idx="4">
                  <c:v>84.71</c:v>
                </c:pt>
              </c:numCache>
            </c:numRef>
          </c:val>
        </c:ser>
        <c:dLbls>
          <c:showLegendKey val="0"/>
          <c:showVal val="0"/>
          <c:showCatName val="0"/>
          <c:showSerName val="0"/>
          <c:showPercent val="0"/>
          <c:showBubbleSize val="0"/>
        </c:dLbls>
        <c:gapWidth val="150"/>
        <c:axId val="-7452192"/>
        <c:axId val="-74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7452192"/>
        <c:axId val="-7440224"/>
      </c:lineChart>
      <c:dateAx>
        <c:axId val="-7452192"/>
        <c:scaling>
          <c:orientation val="minMax"/>
        </c:scaling>
        <c:delete val="1"/>
        <c:axPos val="b"/>
        <c:numFmt formatCode="ge" sourceLinked="1"/>
        <c:majorTickMark val="none"/>
        <c:minorTickMark val="none"/>
        <c:tickLblPos val="none"/>
        <c:crossAx val="-7440224"/>
        <c:crosses val="autoZero"/>
        <c:auto val="1"/>
        <c:lblOffset val="100"/>
        <c:baseTimeUnit val="years"/>
      </c:dateAx>
      <c:valAx>
        <c:axId val="-74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61.81</c:v>
                </c:pt>
                <c:pt idx="1">
                  <c:v>62.7</c:v>
                </c:pt>
                <c:pt idx="2">
                  <c:v>60.04</c:v>
                </c:pt>
                <c:pt idx="3">
                  <c:v>60.35</c:v>
                </c:pt>
                <c:pt idx="4">
                  <c:v>59.21</c:v>
                </c:pt>
              </c:numCache>
            </c:numRef>
          </c:val>
        </c:ser>
        <c:dLbls>
          <c:showLegendKey val="0"/>
          <c:showVal val="0"/>
          <c:showCatName val="0"/>
          <c:showSerName val="0"/>
          <c:showPercent val="0"/>
          <c:showBubbleSize val="0"/>
        </c:dLbls>
        <c:gapWidth val="150"/>
        <c:axId val="-128137008"/>
        <c:axId val="-12814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137008"/>
        <c:axId val="-128145712"/>
      </c:lineChart>
      <c:dateAx>
        <c:axId val="-128137008"/>
        <c:scaling>
          <c:orientation val="minMax"/>
        </c:scaling>
        <c:delete val="1"/>
        <c:axPos val="b"/>
        <c:numFmt formatCode="ge" sourceLinked="1"/>
        <c:majorTickMark val="none"/>
        <c:minorTickMark val="none"/>
        <c:tickLblPos val="none"/>
        <c:crossAx val="-128145712"/>
        <c:crosses val="autoZero"/>
        <c:auto val="1"/>
        <c:lblOffset val="100"/>
        <c:baseTimeUnit val="years"/>
      </c:dateAx>
      <c:valAx>
        <c:axId val="-12814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3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139184"/>
        <c:axId val="-12813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139184"/>
        <c:axId val="-128138640"/>
      </c:lineChart>
      <c:dateAx>
        <c:axId val="-128139184"/>
        <c:scaling>
          <c:orientation val="minMax"/>
        </c:scaling>
        <c:delete val="1"/>
        <c:axPos val="b"/>
        <c:numFmt formatCode="ge" sourceLinked="1"/>
        <c:majorTickMark val="none"/>
        <c:minorTickMark val="none"/>
        <c:tickLblPos val="none"/>
        <c:crossAx val="-128138640"/>
        <c:crosses val="autoZero"/>
        <c:auto val="1"/>
        <c:lblOffset val="100"/>
        <c:baseTimeUnit val="years"/>
      </c:dateAx>
      <c:valAx>
        <c:axId val="-12813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3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136464"/>
        <c:axId val="-12813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136464"/>
        <c:axId val="-128134832"/>
      </c:lineChart>
      <c:dateAx>
        <c:axId val="-128136464"/>
        <c:scaling>
          <c:orientation val="minMax"/>
        </c:scaling>
        <c:delete val="1"/>
        <c:axPos val="b"/>
        <c:numFmt formatCode="ge" sourceLinked="1"/>
        <c:majorTickMark val="none"/>
        <c:minorTickMark val="none"/>
        <c:tickLblPos val="none"/>
        <c:crossAx val="-128134832"/>
        <c:crosses val="autoZero"/>
        <c:auto val="1"/>
        <c:lblOffset val="100"/>
        <c:baseTimeUnit val="years"/>
      </c:dateAx>
      <c:valAx>
        <c:axId val="-12813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3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80704"/>
        <c:axId val="-81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80704"/>
        <c:axId val="-8175808"/>
      </c:lineChart>
      <c:dateAx>
        <c:axId val="-8180704"/>
        <c:scaling>
          <c:orientation val="minMax"/>
        </c:scaling>
        <c:delete val="1"/>
        <c:axPos val="b"/>
        <c:numFmt formatCode="ge" sourceLinked="1"/>
        <c:majorTickMark val="none"/>
        <c:minorTickMark val="none"/>
        <c:tickLblPos val="none"/>
        <c:crossAx val="-8175808"/>
        <c:crosses val="autoZero"/>
        <c:auto val="1"/>
        <c:lblOffset val="100"/>
        <c:baseTimeUnit val="years"/>
      </c:dateAx>
      <c:valAx>
        <c:axId val="-81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75264"/>
        <c:axId val="-81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75264"/>
        <c:axId val="-8176352"/>
      </c:lineChart>
      <c:dateAx>
        <c:axId val="-8175264"/>
        <c:scaling>
          <c:orientation val="minMax"/>
        </c:scaling>
        <c:delete val="1"/>
        <c:axPos val="b"/>
        <c:numFmt formatCode="ge" sourceLinked="1"/>
        <c:majorTickMark val="none"/>
        <c:minorTickMark val="none"/>
        <c:tickLblPos val="none"/>
        <c:crossAx val="-8176352"/>
        <c:crosses val="autoZero"/>
        <c:auto val="1"/>
        <c:lblOffset val="100"/>
        <c:baseTimeUnit val="years"/>
      </c:dateAx>
      <c:valAx>
        <c:axId val="-81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969.36</c:v>
                </c:pt>
                <c:pt idx="1">
                  <c:v>1605.41</c:v>
                </c:pt>
                <c:pt idx="2">
                  <c:v>1824.71</c:v>
                </c:pt>
                <c:pt idx="3">
                  <c:v>1815.9</c:v>
                </c:pt>
                <c:pt idx="4">
                  <c:v>1580.4</c:v>
                </c:pt>
              </c:numCache>
            </c:numRef>
          </c:val>
        </c:ser>
        <c:dLbls>
          <c:showLegendKey val="0"/>
          <c:showVal val="0"/>
          <c:showCatName val="0"/>
          <c:showSerName val="0"/>
          <c:showPercent val="0"/>
          <c:showBubbleSize val="0"/>
        </c:dLbls>
        <c:gapWidth val="150"/>
        <c:axId val="-8176896"/>
        <c:axId val="-81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8176896"/>
        <c:axId val="-8183424"/>
      </c:lineChart>
      <c:dateAx>
        <c:axId val="-8176896"/>
        <c:scaling>
          <c:orientation val="minMax"/>
        </c:scaling>
        <c:delete val="1"/>
        <c:axPos val="b"/>
        <c:numFmt formatCode="ge" sourceLinked="1"/>
        <c:majorTickMark val="none"/>
        <c:minorTickMark val="none"/>
        <c:tickLblPos val="none"/>
        <c:crossAx val="-8183424"/>
        <c:crosses val="autoZero"/>
        <c:auto val="1"/>
        <c:lblOffset val="100"/>
        <c:baseTimeUnit val="years"/>
      </c:dateAx>
      <c:valAx>
        <c:axId val="-81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27.83</c:v>
                </c:pt>
                <c:pt idx="1">
                  <c:v>23.06</c:v>
                </c:pt>
                <c:pt idx="2">
                  <c:v>23.04</c:v>
                </c:pt>
                <c:pt idx="3">
                  <c:v>22.22</c:v>
                </c:pt>
                <c:pt idx="4">
                  <c:v>23.81</c:v>
                </c:pt>
              </c:numCache>
            </c:numRef>
          </c:val>
        </c:ser>
        <c:dLbls>
          <c:showLegendKey val="0"/>
          <c:showVal val="0"/>
          <c:showCatName val="0"/>
          <c:showSerName val="0"/>
          <c:showPercent val="0"/>
          <c:showBubbleSize val="0"/>
        </c:dLbls>
        <c:gapWidth val="150"/>
        <c:axId val="-8183968"/>
        <c:axId val="-81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8183968"/>
        <c:axId val="-8179072"/>
      </c:lineChart>
      <c:dateAx>
        <c:axId val="-8183968"/>
        <c:scaling>
          <c:orientation val="minMax"/>
        </c:scaling>
        <c:delete val="1"/>
        <c:axPos val="b"/>
        <c:numFmt formatCode="ge" sourceLinked="1"/>
        <c:majorTickMark val="none"/>
        <c:minorTickMark val="none"/>
        <c:tickLblPos val="none"/>
        <c:crossAx val="-8179072"/>
        <c:crosses val="autoZero"/>
        <c:auto val="1"/>
        <c:lblOffset val="100"/>
        <c:baseTimeUnit val="years"/>
      </c:dateAx>
      <c:valAx>
        <c:axId val="-81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375.83</c:v>
                </c:pt>
                <c:pt idx="1">
                  <c:v>468.33</c:v>
                </c:pt>
                <c:pt idx="2">
                  <c:v>514.66</c:v>
                </c:pt>
                <c:pt idx="3">
                  <c:v>500.37</c:v>
                </c:pt>
                <c:pt idx="4">
                  <c:v>441.94</c:v>
                </c:pt>
              </c:numCache>
            </c:numRef>
          </c:val>
        </c:ser>
        <c:dLbls>
          <c:showLegendKey val="0"/>
          <c:showVal val="0"/>
          <c:showCatName val="0"/>
          <c:showSerName val="0"/>
          <c:showPercent val="0"/>
          <c:showBubbleSize val="0"/>
        </c:dLbls>
        <c:gapWidth val="150"/>
        <c:axId val="-8173088"/>
        <c:axId val="-81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8173088"/>
        <c:axId val="-8180160"/>
      </c:lineChart>
      <c:dateAx>
        <c:axId val="-8173088"/>
        <c:scaling>
          <c:orientation val="minMax"/>
        </c:scaling>
        <c:delete val="1"/>
        <c:axPos val="b"/>
        <c:numFmt formatCode="ge" sourceLinked="1"/>
        <c:majorTickMark val="none"/>
        <c:minorTickMark val="none"/>
        <c:tickLblPos val="none"/>
        <c:crossAx val="-8180160"/>
        <c:crosses val="autoZero"/>
        <c:auto val="1"/>
        <c:lblOffset val="100"/>
        <c:baseTimeUnit val="years"/>
      </c:dateAx>
      <c:valAx>
        <c:axId val="-81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BF36" sqref="BF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田村市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39484</v>
      </c>
      <c r="AM8" s="47"/>
      <c r="AN8" s="47"/>
      <c r="AO8" s="47"/>
      <c r="AP8" s="47"/>
      <c r="AQ8" s="47"/>
      <c r="AR8" s="47"/>
      <c r="AS8" s="47"/>
      <c r="AT8" s="43">
        <f>データ!S6</f>
        <v>458.33</v>
      </c>
      <c r="AU8" s="43"/>
      <c r="AV8" s="43"/>
      <c r="AW8" s="43"/>
      <c r="AX8" s="43"/>
      <c r="AY8" s="43"/>
      <c r="AZ8" s="43"/>
      <c r="BA8" s="43"/>
      <c r="BB8" s="43">
        <f>データ!T6</f>
        <v>86.15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0.8</v>
      </c>
      <c r="Q10" s="43"/>
      <c r="R10" s="43"/>
      <c r="S10" s="43"/>
      <c r="T10" s="43"/>
      <c r="U10" s="43"/>
      <c r="V10" s="43"/>
      <c r="W10" s="43">
        <f>データ!P6</f>
        <v>100</v>
      </c>
      <c r="X10" s="43"/>
      <c r="Y10" s="43"/>
      <c r="Z10" s="43"/>
      <c r="AA10" s="43"/>
      <c r="AB10" s="43"/>
      <c r="AC10" s="43"/>
      <c r="AD10" s="47">
        <f>データ!Q6</f>
        <v>3345</v>
      </c>
      <c r="AE10" s="47"/>
      <c r="AF10" s="47"/>
      <c r="AG10" s="47"/>
      <c r="AH10" s="47"/>
      <c r="AI10" s="47"/>
      <c r="AJ10" s="47"/>
      <c r="AK10" s="2"/>
      <c r="AL10" s="47">
        <f>データ!U6</f>
        <v>314</v>
      </c>
      <c r="AM10" s="47"/>
      <c r="AN10" s="47"/>
      <c r="AO10" s="47"/>
      <c r="AP10" s="47"/>
      <c r="AQ10" s="47"/>
      <c r="AR10" s="47"/>
      <c r="AS10" s="47"/>
      <c r="AT10" s="43">
        <f>データ!V6</f>
        <v>0.38</v>
      </c>
      <c r="AU10" s="43"/>
      <c r="AV10" s="43"/>
      <c r="AW10" s="43"/>
      <c r="AX10" s="43"/>
      <c r="AY10" s="43"/>
      <c r="AZ10" s="43"/>
      <c r="BA10" s="43"/>
      <c r="BB10" s="43">
        <f>データ!W6</f>
        <v>826.32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72117</v>
      </c>
      <c r="D6" s="31">
        <f t="shared" si="3"/>
        <v>47</v>
      </c>
      <c r="E6" s="31">
        <f t="shared" si="3"/>
        <v>17</v>
      </c>
      <c r="F6" s="31">
        <f t="shared" si="3"/>
        <v>5</v>
      </c>
      <c r="G6" s="31">
        <f t="shared" si="3"/>
        <v>0</v>
      </c>
      <c r="H6" s="31" t="str">
        <f t="shared" si="3"/>
        <v>福島県　田村市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0.8</v>
      </c>
      <c r="P6" s="32">
        <f t="shared" si="3"/>
        <v>100</v>
      </c>
      <c r="Q6" s="32">
        <f t="shared" si="3"/>
        <v>3345</v>
      </c>
      <c r="R6" s="32">
        <f t="shared" si="3"/>
        <v>39484</v>
      </c>
      <c r="S6" s="32">
        <f t="shared" si="3"/>
        <v>458.33</v>
      </c>
      <c r="T6" s="32">
        <f t="shared" si="3"/>
        <v>86.15</v>
      </c>
      <c r="U6" s="32">
        <f t="shared" si="3"/>
        <v>314</v>
      </c>
      <c r="V6" s="32">
        <f t="shared" si="3"/>
        <v>0.38</v>
      </c>
      <c r="W6" s="32">
        <f t="shared" si="3"/>
        <v>826.32</v>
      </c>
      <c r="X6" s="33">
        <f>IF(X7="",NA(),X7)</f>
        <v>61.81</v>
      </c>
      <c r="Y6" s="33">
        <f t="shared" ref="Y6:AG6" si="4">IF(Y7="",NA(),Y7)</f>
        <v>62.7</v>
      </c>
      <c r="Z6" s="33">
        <f t="shared" si="4"/>
        <v>60.04</v>
      </c>
      <c r="AA6" s="33">
        <f t="shared" si="4"/>
        <v>60.35</v>
      </c>
      <c r="AB6" s="33">
        <f t="shared" si="4"/>
        <v>59.21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969.36</v>
      </c>
      <c r="BF6" s="33">
        <f t="shared" ref="BF6:BN6" si="7">IF(BF7="",NA(),BF7)</f>
        <v>1605.41</v>
      </c>
      <c r="BG6" s="33">
        <f t="shared" si="7"/>
        <v>1824.71</v>
      </c>
      <c r="BH6" s="33">
        <f t="shared" si="7"/>
        <v>1815.9</v>
      </c>
      <c r="BI6" s="33">
        <f t="shared" si="7"/>
        <v>1580.4</v>
      </c>
      <c r="BJ6" s="33">
        <f t="shared" si="7"/>
        <v>1316.7</v>
      </c>
      <c r="BK6" s="33">
        <f t="shared" si="7"/>
        <v>1224.75</v>
      </c>
      <c r="BL6" s="33">
        <f t="shared" si="7"/>
        <v>1144.05</v>
      </c>
      <c r="BM6" s="33">
        <f t="shared" si="7"/>
        <v>1126.77</v>
      </c>
      <c r="BN6" s="33">
        <f t="shared" si="7"/>
        <v>1044.8</v>
      </c>
      <c r="BO6" s="32" t="str">
        <f>IF(BO7="","",IF(BO7="-","【-】","【"&amp;SUBSTITUTE(TEXT(BO7,"#,##0.00"),"-","△")&amp;"】"))</f>
        <v>【992.47】</v>
      </c>
      <c r="BP6" s="33">
        <f>IF(BP7="",NA(),BP7)</f>
        <v>27.83</v>
      </c>
      <c r="BQ6" s="33">
        <f t="shared" ref="BQ6:BY6" si="8">IF(BQ7="",NA(),BQ7)</f>
        <v>23.06</v>
      </c>
      <c r="BR6" s="33">
        <f t="shared" si="8"/>
        <v>23.04</v>
      </c>
      <c r="BS6" s="33">
        <f t="shared" si="8"/>
        <v>22.22</v>
      </c>
      <c r="BT6" s="33">
        <f t="shared" si="8"/>
        <v>23.81</v>
      </c>
      <c r="BU6" s="33">
        <f t="shared" si="8"/>
        <v>43.24</v>
      </c>
      <c r="BV6" s="33">
        <f t="shared" si="8"/>
        <v>42.13</v>
      </c>
      <c r="BW6" s="33">
        <f t="shared" si="8"/>
        <v>42.48</v>
      </c>
      <c r="BX6" s="33">
        <f t="shared" si="8"/>
        <v>50.9</v>
      </c>
      <c r="BY6" s="33">
        <f t="shared" si="8"/>
        <v>50.82</v>
      </c>
      <c r="BZ6" s="32" t="str">
        <f>IF(BZ7="","",IF(BZ7="-","【-】","【"&amp;SUBSTITUTE(TEXT(BZ7,"#,##0.00"),"-","△")&amp;"】"))</f>
        <v>【51.49】</v>
      </c>
      <c r="CA6" s="33">
        <f>IF(CA7="",NA(),CA7)</f>
        <v>375.83</v>
      </c>
      <c r="CB6" s="33">
        <f t="shared" ref="CB6:CJ6" si="9">IF(CB7="",NA(),CB7)</f>
        <v>468.33</v>
      </c>
      <c r="CC6" s="33">
        <f t="shared" si="9"/>
        <v>514.66</v>
      </c>
      <c r="CD6" s="33">
        <f t="shared" si="9"/>
        <v>500.37</v>
      </c>
      <c r="CE6" s="33">
        <f t="shared" si="9"/>
        <v>441.94</v>
      </c>
      <c r="CF6" s="33">
        <f t="shared" si="9"/>
        <v>338.76</v>
      </c>
      <c r="CG6" s="33">
        <f t="shared" si="9"/>
        <v>348.41</v>
      </c>
      <c r="CH6" s="33">
        <f t="shared" si="9"/>
        <v>343.8</v>
      </c>
      <c r="CI6" s="33">
        <f t="shared" si="9"/>
        <v>293.27</v>
      </c>
      <c r="CJ6" s="33">
        <f t="shared" si="9"/>
        <v>300.52</v>
      </c>
      <c r="CK6" s="32" t="str">
        <f>IF(CK7="","",IF(CK7="-","【-】","【"&amp;SUBSTITUTE(TEXT(CK7,"#,##0.00"),"-","△")&amp;"】"))</f>
        <v>【295.10】</v>
      </c>
      <c r="CL6" s="33">
        <f>IF(CL7="",NA(),CL7)</f>
        <v>58.99</v>
      </c>
      <c r="CM6" s="33">
        <f t="shared" ref="CM6:CU6" si="10">IF(CM7="",NA(),CM7)</f>
        <v>56.74</v>
      </c>
      <c r="CN6" s="33">
        <f t="shared" si="10"/>
        <v>51.69</v>
      </c>
      <c r="CO6" s="33">
        <f t="shared" si="10"/>
        <v>55.06</v>
      </c>
      <c r="CP6" s="33">
        <f t="shared" si="10"/>
        <v>61.24</v>
      </c>
      <c r="CQ6" s="33">
        <f t="shared" si="10"/>
        <v>44.78</v>
      </c>
      <c r="CR6" s="33">
        <f t="shared" si="10"/>
        <v>47.19</v>
      </c>
      <c r="CS6" s="33">
        <f t="shared" si="10"/>
        <v>46.59</v>
      </c>
      <c r="CT6" s="33">
        <f t="shared" si="10"/>
        <v>54.36</v>
      </c>
      <c r="CU6" s="33">
        <f t="shared" si="10"/>
        <v>53.52</v>
      </c>
      <c r="CV6" s="32" t="str">
        <f>IF(CV7="","",IF(CV7="-","【-】","【"&amp;SUBSTITUTE(TEXT(CV7,"#,##0.00"),"-","△")&amp;"】"))</f>
        <v>【53.65】</v>
      </c>
      <c r="CW6" s="33">
        <f>IF(CW7="",NA(),CW7)</f>
        <v>78.11</v>
      </c>
      <c r="CX6" s="33">
        <f t="shared" ref="CX6:DF6" si="11">IF(CX7="",NA(),CX7)</f>
        <v>77.98</v>
      </c>
      <c r="CY6" s="33">
        <f t="shared" si="11"/>
        <v>77.09</v>
      </c>
      <c r="CZ6" s="33">
        <f t="shared" si="11"/>
        <v>83.01</v>
      </c>
      <c r="DA6" s="33">
        <f t="shared" si="11"/>
        <v>84.71</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7.5</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72117</v>
      </c>
      <c r="D7" s="35">
        <v>47</v>
      </c>
      <c r="E7" s="35">
        <v>17</v>
      </c>
      <c r="F7" s="35">
        <v>5</v>
      </c>
      <c r="G7" s="35">
        <v>0</v>
      </c>
      <c r="H7" s="35" t="s">
        <v>96</v>
      </c>
      <c r="I7" s="35" t="s">
        <v>97</v>
      </c>
      <c r="J7" s="35" t="s">
        <v>98</v>
      </c>
      <c r="K7" s="35" t="s">
        <v>99</v>
      </c>
      <c r="L7" s="35" t="s">
        <v>100</v>
      </c>
      <c r="M7" s="36" t="s">
        <v>101</v>
      </c>
      <c r="N7" s="36" t="s">
        <v>102</v>
      </c>
      <c r="O7" s="36">
        <v>0.8</v>
      </c>
      <c r="P7" s="36">
        <v>100</v>
      </c>
      <c r="Q7" s="36">
        <v>3345</v>
      </c>
      <c r="R7" s="36">
        <v>39484</v>
      </c>
      <c r="S7" s="36">
        <v>458.33</v>
      </c>
      <c r="T7" s="36">
        <v>86.15</v>
      </c>
      <c r="U7" s="36">
        <v>314</v>
      </c>
      <c r="V7" s="36">
        <v>0.38</v>
      </c>
      <c r="W7" s="36">
        <v>826.32</v>
      </c>
      <c r="X7" s="36">
        <v>61.81</v>
      </c>
      <c r="Y7" s="36">
        <v>62.7</v>
      </c>
      <c r="Z7" s="36">
        <v>60.04</v>
      </c>
      <c r="AA7" s="36">
        <v>60.35</v>
      </c>
      <c r="AB7" s="36">
        <v>59.21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969.36</v>
      </c>
      <c r="BF7" s="36">
        <v>1605.41</v>
      </c>
      <c r="BG7" s="36">
        <v>1824.71</v>
      </c>
      <c r="BH7" s="36">
        <v>1815.9</v>
      </c>
      <c r="BI7" s="36">
        <v>1580.4</v>
      </c>
      <c r="BJ7" s="36">
        <v>1316.7</v>
      </c>
      <c r="BK7" s="36">
        <v>1224.75</v>
      </c>
      <c r="BL7" s="36">
        <v>1144.05</v>
      </c>
      <c r="BM7" s="36">
        <v>1126.77</v>
      </c>
      <c r="BN7" s="36">
        <v>1044.8</v>
      </c>
      <c r="BO7" s="36">
        <v>992.47</v>
      </c>
      <c r="BP7" s="36">
        <v>27.83</v>
      </c>
      <c r="BQ7" s="36">
        <v>23.06</v>
      </c>
      <c r="BR7" s="36">
        <v>23.04</v>
      </c>
      <c r="BS7" s="36">
        <v>22.22</v>
      </c>
      <c r="BT7" s="36">
        <v>23.81</v>
      </c>
      <c r="BU7" s="36">
        <v>43.24</v>
      </c>
      <c r="BV7" s="36">
        <v>42.13</v>
      </c>
      <c r="BW7" s="36">
        <v>42.48</v>
      </c>
      <c r="BX7" s="36">
        <v>50.9</v>
      </c>
      <c r="BY7" s="36">
        <v>50.82</v>
      </c>
      <c r="BZ7" s="36">
        <v>51.49</v>
      </c>
      <c r="CA7" s="36">
        <v>375.83</v>
      </c>
      <c r="CB7" s="36">
        <v>468.33</v>
      </c>
      <c r="CC7" s="36">
        <v>514.66</v>
      </c>
      <c r="CD7" s="36">
        <v>500.37</v>
      </c>
      <c r="CE7" s="36">
        <v>441.94</v>
      </c>
      <c r="CF7" s="36">
        <v>338.76</v>
      </c>
      <c r="CG7" s="36">
        <v>348.41</v>
      </c>
      <c r="CH7" s="36">
        <v>343.8</v>
      </c>
      <c r="CI7" s="36">
        <v>293.27</v>
      </c>
      <c r="CJ7" s="36">
        <v>300.52</v>
      </c>
      <c r="CK7" s="36">
        <v>295.10000000000002</v>
      </c>
      <c r="CL7" s="36">
        <v>58.99</v>
      </c>
      <c r="CM7" s="36">
        <v>56.74</v>
      </c>
      <c r="CN7" s="36">
        <v>51.69</v>
      </c>
      <c r="CO7" s="36">
        <v>55.06</v>
      </c>
      <c r="CP7" s="36">
        <v>61.24</v>
      </c>
      <c r="CQ7" s="36">
        <v>44.78</v>
      </c>
      <c r="CR7" s="36">
        <v>47.19</v>
      </c>
      <c r="CS7" s="36">
        <v>46.59</v>
      </c>
      <c r="CT7" s="36">
        <v>54.36</v>
      </c>
      <c r="CU7" s="36">
        <v>53.52</v>
      </c>
      <c r="CV7" s="36">
        <v>53.65</v>
      </c>
      <c r="CW7" s="36">
        <v>78.11</v>
      </c>
      <c r="CX7" s="36">
        <v>77.98</v>
      </c>
      <c r="CY7" s="36">
        <v>77.09</v>
      </c>
      <c r="CZ7" s="36">
        <v>83.01</v>
      </c>
      <c r="DA7" s="36">
        <v>84.71</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7.5</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白岩孝志</cp:lastModifiedBy>
  <cp:lastPrinted>2016-02-03T08:13:18Z</cp:lastPrinted>
  <dcterms:created xsi:type="dcterms:W3CDTF">2016-01-14T10:56:53Z</dcterms:created>
  <dcterms:modified xsi:type="dcterms:W3CDTF">2016-02-03T08:42:53Z</dcterms:modified>
  <cp:category/>
</cp:coreProperties>
</file>