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公営企業関係\27公営企業\H28.1.28 【２月１６日〆切】公営企業に係る「経営比較分析表」の分析等につい\04_県提出\"/>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<sst xmlns="http://schemas.openxmlformats.org/spreadsheetml/2006/main" count="221" uniqueCount="111">
  <si>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</si>
  <si>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</si>
  <si>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</si>
  <si>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</si>
  <si>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</si>
  <si>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</si>
  <si>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</si>
  <si>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</si>
  <si>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</si>
  <si>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</si>
  <si>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</si>
  <si>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</si>
  <si>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</si>
  <si>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</si>
  <si>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</si>
  <si>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</si>
  <si>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</si>
  <si>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</si>
  <si>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</si>
  <si>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</si>
  <si>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</si>
  <si>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</si>
  <si>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</si>
  <si>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</si>
  <si>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</si>
  <si>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</si>
  <si>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</si>
  <si>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</si>
  <si>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</si>
  <si>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</si>
  <si>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</si>
  <si>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</si>
  <si>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</si>
  <si>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</si>
  <si>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</si>
  <si>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</si>
  <si>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</si>
  <si>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</si>
  <si>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</si>
  <si>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</si>
  <si>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</si>
  <si>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</si>
  <si>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</si>
  <si>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</si>
  <si>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</si>
  <si>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</si>
  <si>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</si>
  <si>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</si>
  <si>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</si>
  <si>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</si>
  <si>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</si>
  <si>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</si>
  <si>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</si>
  <si>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</si>
  <si>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</si>
  <si>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</si>
  <si>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</si>
  <si>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</si>
  <si>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</si>
  <si>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</si>
  <si>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</si>
  <si>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</si>
  <si>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</si>
  <si>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</si>
  <si>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</si>
  <si>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</si>
  <si>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</si>
  <si>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</si>
  <si>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</si>
  <si>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</si>
  <si>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</si>
  <si>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</si>
  <si>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</si>
  <si>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</si>
  <si>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</si>
  <si>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</si>
  <si>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</si>
  <si>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</si>
  <si>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</si>
  <si>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</si>
  <si>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</si>
  <si>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</si>
  <si>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</si>
  <si>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</si>
  <si>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</si>
  <si>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</si>
  <si>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</si>
  <si>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</si>
  <si>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</si>
  <si>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</si>
  <si>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</si>
  <si>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</si>
  <si>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</si>
  <si>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</si>
  <si>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</si>
  <si>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</si>
  <si>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喜多方市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</si>
  <si>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</si>
  <si>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</si>
  <si>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</si>
  <si>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</si>
  <si>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</si>
  <si>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</si>
  <si>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</si>
  <si>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</si>
  <si>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</si>
  <si>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</si>
  <si>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</si>
  <si>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現在、普及を進めている段階にある。
　このため、普及の進捗に伴い①収益的収支比率、⑤経費回収率、⑦施設利用率、⑧水洗化率は増加傾向にあり、⑥汚水処理原価は減少傾向にあるものの、④企業債残高対事業規模比率は、類似団体平均値よりも高い水準となっている。</t>
    <rPh sb="64" eb="66">
      <t>ケイコウ</t>
    </rPh>
    <phoneticPr fontId="4"/>
  </si>
  <si>
    <t>　喜多方処理区を平成5年度に供用開始し、塩川処理区を平成14年度に供用開始している。両処理区とも10年以上経過しており、経年劣化等による機器修繕が発生している。
　供用開始から20年以上経過している喜多方処理区において、予防保全的管理を行うため、平成23年度に長寿命化計画を策定し、平成24年度より計画的な改築、更新等を実施している。</t>
  </si>
  <si>
    <t>　現在、普及を進めている段階にあるものの、供用開始から20年以上経過している区域の老朽化対策も必要な状況となっている。
　このため、長寿命化計画の策定及び平成32年度の公営企業会計移行による財務諸表の作成により経営基盤の強化と財政マネジメントの向上に取り組んでいくことが必要である。</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</si>
</sst>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2192560"/>
        <c:axId val="320763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0.01</c:v>
                </c:pt>
                <c:pt idx="2">
                  <c:v>0.1</c:v>
                </c:pt>
                <c:pt idx="3">
                  <c:v>7.0000000000000007E-2</c:v>
                </c:pt>
                <c:pt idx="4">
                  <c:v>0.04</c:v>
                </c:pt>
              </c:numCache>
            </c:numRef>
          </c:val>
          <c:smooth val="0"/>
        </c:ser>
        <c:dLbls>
          <c:showLegendKey val="0"/>
          <c:showVal val="0"/>
          <c:showCatName val="0"/>
          <c:showSerName val="0"/>
          <c:showPercent val="0"/>
          <c:showBubbleSize val="0"/>
        </c:dLbls>
        <c:marker val="1"/>
        <c:smooth val="0"/>
        <c:axId val="162192560"/>
        <c:axId val="320763096"/>
      </c:lineChart>
      <c:dateAx>
        <c:axId val="162192560"/>
        <c:scaling>
          <c:orientation val="minMax"/>
        </c:scaling>
        <c:delete val="1"/>
        <c:axPos val="b"/>
        <c:numFmt formatCode="ge" sourceLinked="1"/>
        <c:majorTickMark val="none"/>
        <c:minorTickMark val="none"/>
        <c:tickLblPos val="none"/>
        <c:crossAx val="320763096"/>
        <c:crosses val="autoZero"/>
        <c:auto val="1"/>
        <c:lblOffset val="100"/>
        <c:baseTimeUnit val="years"/>
      </c:dateAx>
      <c:valAx>
        <c:axId val="320763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19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42.95</c:v>
                </c:pt>
                <c:pt idx="1">
                  <c:v>44.46</c:v>
                </c:pt>
                <c:pt idx="2">
                  <c:v>45.8</c:v>
                </c:pt>
                <c:pt idx="3">
                  <c:v>47.91</c:v>
                </c:pt>
                <c:pt idx="4">
                  <c:v>49.47</c:v>
                </c:pt>
              </c:numCache>
            </c:numRef>
          </c:val>
        </c:ser>
        <c:dLbls>
          <c:showLegendKey val="0"/>
          <c:showVal val="0"/>
          <c:showCatName val="0"/>
          <c:showSerName val="0"/>
          <c:showPercent val="0"/>
          <c:showBubbleSize val="0"/>
        </c:dLbls>
        <c:gapWidth val="150"/>
        <c:axId val="321517104"/>
        <c:axId val="321517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53.07</c:v>
                </c:pt>
                <c:pt idx="1">
                  <c:v>53.79</c:v>
                </c:pt>
                <c:pt idx="2">
                  <c:v>55.41</c:v>
                </c:pt>
                <c:pt idx="3">
                  <c:v>55.81</c:v>
                </c:pt>
                <c:pt idx="4">
                  <c:v>54.44</c:v>
                </c:pt>
              </c:numCache>
            </c:numRef>
          </c:val>
          <c:smooth val="0"/>
        </c:ser>
        <c:dLbls>
          <c:showLegendKey val="0"/>
          <c:showVal val="0"/>
          <c:showCatName val="0"/>
          <c:showSerName val="0"/>
          <c:showPercent val="0"/>
          <c:showBubbleSize val="0"/>
        </c:dLbls>
        <c:marker val="1"/>
        <c:smooth val="0"/>
        <c:axId val="321517104"/>
        <c:axId val="321517496"/>
      </c:lineChart>
      <c:dateAx>
        <c:axId val="321517104"/>
        <c:scaling>
          <c:orientation val="minMax"/>
        </c:scaling>
        <c:delete val="1"/>
        <c:axPos val="b"/>
        <c:numFmt formatCode="ge" sourceLinked="1"/>
        <c:majorTickMark val="none"/>
        <c:minorTickMark val="none"/>
        <c:tickLblPos val="none"/>
        <c:crossAx val="321517496"/>
        <c:crosses val="autoZero"/>
        <c:auto val="1"/>
        <c:lblOffset val="100"/>
        <c:baseTimeUnit val="years"/>
      </c:dateAx>
      <c:valAx>
        <c:axId val="321517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51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75.150000000000006</c:v>
                </c:pt>
                <c:pt idx="1">
                  <c:v>75.760000000000005</c:v>
                </c:pt>
                <c:pt idx="2">
                  <c:v>77.66</c:v>
                </c:pt>
                <c:pt idx="3">
                  <c:v>78.150000000000006</c:v>
                </c:pt>
                <c:pt idx="4">
                  <c:v>79.67</c:v>
                </c:pt>
              </c:numCache>
            </c:numRef>
          </c:val>
        </c:ser>
        <c:dLbls>
          <c:showLegendKey val="0"/>
          <c:showVal val="0"/>
          <c:showCatName val="0"/>
          <c:showSerName val="0"/>
          <c:showPercent val="0"/>
          <c:showBubbleSize val="0"/>
        </c:dLbls>
        <c:gapWidth val="150"/>
        <c:axId val="321518672"/>
        <c:axId val="321724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83.69</c:v>
                </c:pt>
                <c:pt idx="1">
                  <c:v>83.76</c:v>
                </c:pt>
                <c:pt idx="2">
                  <c:v>84.12</c:v>
                </c:pt>
                <c:pt idx="3">
                  <c:v>84.41</c:v>
                </c:pt>
                <c:pt idx="4">
                  <c:v>84.2</c:v>
                </c:pt>
              </c:numCache>
            </c:numRef>
          </c:val>
          <c:smooth val="0"/>
        </c:ser>
        <c:dLbls>
          <c:showLegendKey val="0"/>
          <c:showVal val="0"/>
          <c:showCatName val="0"/>
          <c:showSerName val="0"/>
          <c:showPercent val="0"/>
          <c:showBubbleSize val="0"/>
        </c:dLbls>
        <c:marker val="1"/>
        <c:smooth val="0"/>
        <c:axId val="321518672"/>
        <c:axId val="321724024"/>
      </c:lineChart>
      <c:dateAx>
        <c:axId val="321518672"/>
        <c:scaling>
          <c:orientation val="minMax"/>
        </c:scaling>
        <c:delete val="1"/>
        <c:axPos val="b"/>
        <c:numFmt formatCode="ge" sourceLinked="1"/>
        <c:majorTickMark val="none"/>
        <c:minorTickMark val="none"/>
        <c:tickLblPos val="none"/>
        <c:crossAx val="321724024"/>
        <c:crosses val="autoZero"/>
        <c:auto val="1"/>
        <c:lblOffset val="100"/>
        <c:baseTimeUnit val="years"/>
      </c:dateAx>
      <c:valAx>
        <c:axId val="321724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51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59.8</c:v>
                </c:pt>
                <c:pt idx="1">
                  <c:v>69.760000000000005</c:v>
                </c:pt>
                <c:pt idx="2">
                  <c:v>72.27</c:v>
                </c:pt>
                <c:pt idx="3">
                  <c:v>71.86</c:v>
                </c:pt>
                <c:pt idx="4">
                  <c:v>71.510000000000005</c:v>
                </c:pt>
              </c:numCache>
            </c:numRef>
          </c:val>
        </c:ser>
        <c:dLbls>
          <c:showLegendKey val="0"/>
          <c:showVal val="0"/>
          <c:showCatName val="0"/>
          <c:showSerName val="0"/>
          <c:showPercent val="0"/>
          <c:showBubbleSize val="0"/>
        </c:dLbls>
        <c:gapWidth val="150"/>
        <c:axId val="320764272"/>
        <c:axId val="320764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0764272"/>
        <c:axId val="320764664"/>
      </c:lineChart>
      <c:dateAx>
        <c:axId val="320764272"/>
        <c:scaling>
          <c:orientation val="minMax"/>
        </c:scaling>
        <c:delete val="1"/>
        <c:axPos val="b"/>
        <c:numFmt formatCode="ge" sourceLinked="1"/>
        <c:majorTickMark val="none"/>
        <c:minorTickMark val="none"/>
        <c:tickLblPos val="none"/>
        <c:crossAx val="320764664"/>
        <c:crosses val="autoZero"/>
        <c:auto val="1"/>
        <c:lblOffset val="100"/>
        <c:baseTimeUnit val="years"/>
      </c:dateAx>
      <c:valAx>
        <c:axId val="320764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76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0765840"/>
        <c:axId val="320766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0765840"/>
        <c:axId val="320766232"/>
      </c:lineChart>
      <c:dateAx>
        <c:axId val="320765840"/>
        <c:scaling>
          <c:orientation val="minMax"/>
        </c:scaling>
        <c:delete val="1"/>
        <c:axPos val="b"/>
        <c:numFmt formatCode="ge" sourceLinked="1"/>
        <c:majorTickMark val="none"/>
        <c:minorTickMark val="none"/>
        <c:tickLblPos val="none"/>
        <c:crossAx val="320766232"/>
        <c:crosses val="autoZero"/>
        <c:auto val="1"/>
        <c:lblOffset val="100"/>
        <c:baseTimeUnit val="years"/>
      </c:dateAx>
      <c:valAx>
        <c:axId val="320766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76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0912704"/>
        <c:axId val="320913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0912704"/>
        <c:axId val="320913096"/>
      </c:lineChart>
      <c:dateAx>
        <c:axId val="320912704"/>
        <c:scaling>
          <c:orientation val="minMax"/>
        </c:scaling>
        <c:delete val="1"/>
        <c:axPos val="b"/>
        <c:numFmt formatCode="ge" sourceLinked="1"/>
        <c:majorTickMark val="none"/>
        <c:minorTickMark val="none"/>
        <c:tickLblPos val="none"/>
        <c:crossAx val="320913096"/>
        <c:crosses val="autoZero"/>
        <c:auto val="1"/>
        <c:lblOffset val="100"/>
        <c:baseTimeUnit val="years"/>
      </c:dateAx>
      <c:valAx>
        <c:axId val="320913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91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0914272"/>
        <c:axId val="320914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0914272"/>
        <c:axId val="320914664"/>
      </c:lineChart>
      <c:dateAx>
        <c:axId val="320914272"/>
        <c:scaling>
          <c:orientation val="minMax"/>
        </c:scaling>
        <c:delete val="1"/>
        <c:axPos val="b"/>
        <c:numFmt formatCode="ge" sourceLinked="1"/>
        <c:majorTickMark val="none"/>
        <c:minorTickMark val="none"/>
        <c:tickLblPos val="none"/>
        <c:crossAx val="320914664"/>
        <c:crosses val="autoZero"/>
        <c:auto val="1"/>
        <c:lblOffset val="100"/>
        <c:baseTimeUnit val="years"/>
      </c:dateAx>
      <c:valAx>
        <c:axId val="320914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91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0915840"/>
        <c:axId val="32135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0915840"/>
        <c:axId val="321355360"/>
      </c:lineChart>
      <c:dateAx>
        <c:axId val="320915840"/>
        <c:scaling>
          <c:orientation val="minMax"/>
        </c:scaling>
        <c:delete val="1"/>
        <c:axPos val="b"/>
        <c:numFmt formatCode="ge" sourceLinked="1"/>
        <c:majorTickMark val="none"/>
        <c:minorTickMark val="none"/>
        <c:tickLblPos val="none"/>
        <c:crossAx val="321355360"/>
        <c:crosses val="autoZero"/>
        <c:auto val="1"/>
        <c:lblOffset val="100"/>
        <c:baseTimeUnit val="years"/>
      </c:dateAx>
      <c:valAx>
        <c:axId val="32135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91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2171.5</c:v>
                </c:pt>
                <c:pt idx="1">
                  <c:v>1878.38</c:v>
                </c:pt>
                <c:pt idx="2">
                  <c:v>1740.71</c:v>
                </c:pt>
                <c:pt idx="3">
                  <c:v>1651.65</c:v>
                </c:pt>
                <c:pt idx="4">
                  <c:v>1536.85</c:v>
                </c:pt>
              </c:numCache>
            </c:numRef>
          </c:val>
        </c:ser>
        <c:dLbls>
          <c:showLegendKey val="0"/>
          <c:showVal val="0"/>
          <c:showCatName val="0"/>
          <c:showSerName val="0"/>
          <c:showPercent val="0"/>
          <c:showBubbleSize val="0"/>
        </c:dLbls>
        <c:gapWidth val="150"/>
        <c:axId val="321356536"/>
        <c:axId val="32135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1320.98</c:v>
                </c:pt>
                <c:pt idx="1">
                  <c:v>1334.01</c:v>
                </c:pt>
                <c:pt idx="2">
                  <c:v>1273.52</c:v>
                </c:pt>
                <c:pt idx="3">
                  <c:v>1209.95</c:v>
                </c:pt>
                <c:pt idx="4">
                  <c:v>1136.5</c:v>
                </c:pt>
              </c:numCache>
            </c:numRef>
          </c:val>
          <c:smooth val="0"/>
        </c:ser>
        <c:dLbls>
          <c:showLegendKey val="0"/>
          <c:showVal val="0"/>
          <c:showCatName val="0"/>
          <c:showSerName val="0"/>
          <c:showPercent val="0"/>
          <c:showBubbleSize val="0"/>
        </c:dLbls>
        <c:marker val="1"/>
        <c:smooth val="0"/>
        <c:axId val="321356536"/>
        <c:axId val="321356928"/>
      </c:lineChart>
      <c:dateAx>
        <c:axId val="321356536"/>
        <c:scaling>
          <c:orientation val="minMax"/>
        </c:scaling>
        <c:delete val="1"/>
        <c:axPos val="b"/>
        <c:numFmt formatCode="ge" sourceLinked="1"/>
        <c:majorTickMark val="none"/>
        <c:minorTickMark val="none"/>
        <c:tickLblPos val="none"/>
        <c:crossAx val="321356928"/>
        <c:crosses val="autoZero"/>
        <c:auto val="1"/>
        <c:lblOffset val="100"/>
        <c:baseTimeUnit val="years"/>
      </c:dateAx>
      <c:valAx>
        <c:axId val="32135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356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36.33</c:v>
                </c:pt>
                <c:pt idx="1">
                  <c:v>45.98</c:v>
                </c:pt>
                <c:pt idx="2">
                  <c:v>47.45</c:v>
                </c:pt>
                <c:pt idx="3">
                  <c:v>48.27</c:v>
                </c:pt>
                <c:pt idx="4">
                  <c:v>48.55</c:v>
                </c:pt>
              </c:numCache>
            </c:numRef>
          </c:val>
        </c:ser>
        <c:dLbls>
          <c:showLegendKey val="0"/>
          <c:showVal val="0"/>
          <c:showCatName val="0"/>
          <c:showSerName val="0"/>
          <c:showPercent val="0"/>
          <c:showBubbleSize val="0"/>
        </c:dLbls>
        <c:gapWidth val="150"/>
        <c:axId val="321358104"/>
        <c:axId val="32135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68.63</c:v>
                </c:pt>
                <c:pt idx="1">
                  <c:v>67.14</c:v>
                </c:pt>
                <c:pt idx="2">
                  <c:v>67.849999999999994</c:v>
                </c:pt>
                <c:pt idx="3">
                  <c:v>69.48</c:v>
                </c:pt>
                <c:pt idx="4">
                  <c:v>71.650000000000006</c:v>
                </c:pt>
              </c:numCache>
            </c:numRef>
          </c:val>
          <c:smooth val="0"/>
        </c:ser>
        <c:dLbls>
          <c:showLegendKey val="0"/>
          <c:showVal val="0"/>
          <c:showCatName val="0"/>
          <c:showSerName val="0"/>
          <c:showPercent val="0"/>
          <c:showBubbleSize val="0"/>
        </c:dLbls>
        <c:marker val="1"/>
        <c:smooth val="0"/>
        <c:axId val="321358104"/>
        <c:axId val="321358496"/>
      </c:lineChart>
      <c:dateAx>
        <c:axId val="321358104"/>
        <c:scaling>
          <c:orientation val="minMax"/>
        </c:scaling>
        <c:delete val="1"/>
        <c:axPos val="b"/>
        <c:numFmt formatCode="ge" sourceLinked="1"/>
        <c:majorTickMark val="none"/>
        <c:minorTickMark val="none"/>
        <c:tickLblPos val="none"/>
        <c:crossAx val="321358496"/>
        <c:crosses val="autoZero"/>
        <c:auto val="1"/>
        <c:lblOffset val="100"/>
        <c:baseTimeUnit val="years"/>
      </c:dateAx>
      <c:valAx>
        <c:axId val="3213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358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469.96</c:v>
                </c:pt>
                <c:pt idx="1">
                  <c:v>393.48</c:v>
                </c:pt>
                <c:pt idx="2">
                  <c:v>381.01</c:v>
                </c:pt>
                <c:pt idx="3">
                  <c:v>374.55</c:v>
                </c:pt>
                <c:pt idx="4">
                  <c:v>380.2</c:v>
                </c:pt>
              </c:numCache>
            </c:numRef>
          </c:val>
        </c:ser>
        <c:dLbls>
          <c:showLegendKey val="0"/>
          <c:showVal val="0"/>
          <c:showCatName val="0"/>
          <c:showSerName val="0"/>
          <c:showPercent val="0"/>
          <c:showBubbleSize val="0"/>
        </c:dLbls>
        <c:gapWidth val="150"/>
        <c:axId val="321515536"/>
        <c:axId val="321515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222.94</c:v>
                </c:pt>
                <c:pt idx="1">
                  <c:v>224.83</c:v>
                </c:pt>
                <c:pt idx="2">
                  <c:v>224.94</c:v>
                </c:pt>
                <c:pt idx="3">
                  <c:v>220.67</c:v>
                </c:pt>
                <c:pt idx="4">
                  <c:v>217.82</c:v>
                </c:pt>
              </c:numCache>
            </c:numRef>
          </c:val>
          <c:smooth val="0"/>
        </c:ser>
        <c:dLbls>
          <c:showLegendKey val="0"/>
          <c:showVal val="0"/>
          <c:showCatName val="0"/>
          <c:showSerName val="0"/>
          <c:showPercent val="0"/>
          <c:showBubbleSize val="0"/>
        </c:dLbls>
        <c:marker val="1"/>
        <c:smooth val="0"/>
        <c:axId val="321515536"/>
        <c:axId val="321515928"/>
      </c:lineChart>
      <c:dateAx>
        <c:axId val="321515536"/>
        <c:scaling>
          <c:orientation val="minMax"/>
        </c:scaling>
        <c:delete val="1"/>
        <c:axPos val="b"/>
        <c:numFmt formatCode="ge" sourceLinked="1"/>
        <c:majorTickMark val="none"/>
        <c:minorTickMark val="none"/>
        <c:tickLblPos val="none"/>
        <c:crossAx val="321515928"/>
        <c:crosses val="autoZero"/>
        <c:auto val="1"/>
        <c:lblOffset val="100"/>
        <c:baseTimeUnit val="years"/>
      </c:dateAx>
      <c:valAx>
        <c:axId val="321515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51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Z55" zoomScale="85" zoomScaleNormal="85"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喜多方市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50829</v>
      </c>
      <c r="AM8" s="64"/>
      <c r="AN8" s="64"/>
      <c r="AO8" s="64"/>
      <c r="AP8" s="64"/>
      <c r="AQ8" s="64"/>
      <c r="AR8" s="64"/>
      <c r="AS8" s="64"/>
      <c r="AT8" s="63">
        <f>データ!S6</f>
        <v>554.63</v>
      </c>
      <c r="AU8" s="63"/>
      <c r="AV8" s="63"/>
      <c r="AW8" s="63"/>
      <c r="AX8" s="63"/>
      <c r="AY8" s="63"/>
      <c r="AZ8" s="63"/>
      <c r="BA8" s="63"/>
      <c r="BB8" s="63">
        <f>データ!T6</f>
        <v>91.64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26.8</v>
      </c>
      <c r="Q10" s="63"/>
      <c r="R10" s="63"/>
      <c r="S10" s="63"/>
      <c r="T10" s="63"/>
      <c r="U10" s="63"/>
      <c r="V10" s="63"/>
      <c r="W10" s="63">
        <f>データ!P6</f>
        <v>89.46</v>
      </c>
      <c r="X10" s="63"/>
      <c r="Y10" s="63"/>
      <c r="Z10" s="63"/>
      <c r="AA10" s="63"/>
      <c r="AB10" s="63"/>
      <c r="AC10" s="63"/>
      <c r="AD10" s="64">
        <f>データ!Q6</f>
        <v>3321</v>
      </c>
      <c r="AE10" s="64"/>
      <c r="AF10" s="64"/>
      <c r="AG10" s="64"/>
      <c r="AH10" s="64"/>
      <c r="AI10" s="64"/>
      <c r="AJ10" s="64"/>
      <c r="AK10" s="2"/>
      <c r="AL10" s="64">
        <f>データ!U6</f>
        <v>13551</v>
      </c>
      <c r="AM10" s="64"/>
      <c r="AN10" s="64"/>
      <c r="AO10" s="64"/>
      <c r="AP10" s="64"/>
      <c r="AQ10" s="64"/>
      <c r="AR10" s="64"/>
      <c r="AS10" s="64"/>
      <c r="AT10" s="63">
        <f>データ!V6</f>
        <v>4.5</v>
      </c>
      <c r="AU10" s="63"/>
      <c r="AV10" s="63"/>
      <c r="AW10" s="63"/>
      <c r="AX10" s="63"/>
      <c r="AY10" s="63"/>
      <c r="AZ10" s="63"/>
      <c r="BA10" s="63"/>
      <c r="BB10" s="63">
        <f>データ!W6</f>
        <v>3011.33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72087</v>
      </c>
      <c r="D6" s="31">
        <f t="shared" si="3"/>
        <v>47</v>
      </c>
      <c r="E6" s="31">
        <f t="shared" si="3"/>
        <v>17</v>
      </c>
      <c r="F6" s="31">
        <f t="shared" si="3"/>
        <v>1</v>
      </c>
      <c r="G6" s="31">
        <f t="shared" si="3"/>
        <v>0</v>
      </c>
      <c r="H6" s="31" t="str">
        <f t="shared" si="3"/>
        <v>福島県　喜多方市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26.8</v>
      </c>
      <c r="P6" s="32">
        <f t="shared" si="3"/>
        <v>89.46</v>
      </c>
      <c r="Q6" s="32">
        <f t="shared" si="3"/>
        <v>3321</v>
      </c>
      <c r="R6" s="32">
        <f t="shared" si="3"/>
        <v>50829</v>
      </c>
      <c r="S6" s="32">
        <f t="shared" si="3"/>
        <v>554.63</v>
      </c>
      <c r="T6" s="32">
        <f t="shared" si="3"/>
        <v>91.64</v>
      </c>
      <c r="U6" s="32">
        <f t="shared" si="3"/>
        <v>13551</v>
      </c>
      <c r="V6" s="32">
        <f t="shared" si="3"/>
        <v>4.5</v>
      </c>
      <c r="W6" s="32">
        <f t="shared" si="3"/>
        <v>3011.33</v>
      </c>
      <c r="X6" s="33">
        <f>IF(X7="",NA(),X7)</f>
        <v>59.8</v>
      </c>
      <c r="Y6" s="33">
        <f t="shared" ref="Y6:AG6" si="4">IF(Y7="",NA(),Y7)</f>
        <v>69.760000000000005</v>
      </c>
      <c r="Z6" s="33">
        <f t="shared" si="4"/>
        <v>72.27</v>
      </c>
      <c r="AA6" s="33">
        <f t="shared" si="4"/>
        <v>71.86</v>
      </c>
      <c r="AB6" s="33">
        <f t="shared" si="4"/>
        <v>71.510000000000005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2171.5</v>
      </c>
      <c r="BF6" s="33">
        <f t="shared" ref="BF6:BN6" si="7">IF(BF7="",NA(),BF7)</f>
        <v>1878.38</v>
      </c>
      <c r="BG6" s="33">
        <f t="shared" si="7"/>
        <v>1740.71</v>
      </c>
      <c r="BH6" s="33">
        <f t="shared" si="7"/>
        <v>1651.65</v>
      </c>
      <c r="BI6" s="33">
        <f t="shared" si="7"/>
        <v>1536.85</v>
      </c>
      <c r="BJ6" s="33">
        <f t="shared" si="7"/>
        <v>1320.98</v>
      </c>
      <c r="BK6" s="33">
        <f t="shared" si="7"/>
        <v>1334.01</v>
      </c>
      <c r="BL6" s="33">
        <f t="shared" si="7"/>
        <v>1273.52</v>
      </c>
      <c r="BM6" s="33">
        <f t="shared" si="7"/>
        <v>1209.95</v>
      </c>
      <c r="BN6" s="33">
        <f t="shared" si="7"/>
        <v>1136.5</v>
      </c>
      <c r="BO6" s="32" t="str">
        <f>IF(BO7="","",IF(BO7="-","【-】","【"&amp;SUBSTITUTE(TEXT(BO7,"#,##0.00"),"-","△")&amp;"】"))</f>
        <v>【776.35】</v>
      </c>
      <c r="BP6" s="33">
        <f>IF(BP7="",NA(),BP7)</f>
        <v>36.33</v>
      </c>
      <c r="BQ6" s="33">
        <f t="shared" ref="BQ6:BY6" si="8">IF(BQ7="",NA(),BQ7)</f>
        <v>45.98</v>
      </c>
      <c r="BR6" s="33">
        <f t="shared" si="8"/>
        <v>47.45</v>
      </c>
      <c r="BS6" s="33">
        <f t="shared" si="8"/>
        <v>48.27</v>
      </c>
      <c r="BT6" s="33">
        <f t="shared" si="8"/>
        <v>48.55</v>
      </c>
      <c r="BU6" s="33">
        <f t="shared" si="8"/>
        <v>68.63</v>
      </c>
      <c r="BV6" s="33">
        <f t="shared" si="8"/>
        <v>67.14</v>
      </c>
      <c r="BW6" s="33">
        <f t="shared" si="8"/>
        <v>67.849999999999994</v>
      </c>
      <c r="BX6" s="33">
        <f t="shared" si="8"/>
        <v>69.48</v>
      </c>
      <c r="BY6" s="33">
        <f t="shared" si="8"/>
        <v>71.650000000000006</v>
      </c>
      <c r="BZ6" s="32" t="str">
        <f>IF(BZ7="","",IF(BZ7="-","【-】","【"&amp;SUBSTITUTE(TEXT(BZ7,"#,##0.00"),"-","△")&amp;"】"))</f>
        <v>【96.57】</v>
      </c>
      <c r="CA6" s="33">
        <f>IF(CA7="",NA(),CA7)</f>
        <v>469.96</v>
      </c>
      <c r="CB6" s="33">
        <f t="shared" ref="CB6:CJ6" si="9">IF(CB7="",NA(),CB7)</f>
        <v>393.48</v>
      </c>
      <c r="CC6" s="33">
        <f t="shared" si="9"/>
        <v>381.01</v>
      </c>
      <c r="CD6" s="33">
        <f t="shared" si="9"/>
        <v>374.55</v>
      </c>
      <c r="CE6" s="33">
        <f t="shared" si="9"/>
        <v>380.2</v>
      </c>
      <c r="CF6" s="33">
        <f t="shared" si="9"/>
        <v>222.94</v>
      </c>
      <c r="CG6" s="33">
        <f t="shared" si="9"/>
        <v>224.83</v>
      </c>
      <c r="CH6" s="33">
        <f t="shared" si="9"/>
        <v>224.94</v>
      </c>
      <c r="CI6" s="33">
        <f t="shared" si="9"/>
        <v>220.67</v>
      </c>
      <c r="CJ6" s="33">
        <f t="shared" si="9"/>
        <v>217.82</v>
      </c>
      <c r="CK6" s="32" t="str">
        <f>IF(CK7="","",IF(CK7="-","【-】","【"&amp;SUBSTITUTE(TEXT(CK7,"#,##0.00"),"-","△")&amp;"】"))</f>
        <v>【142.28】</v>
      </c>
      <c r="CL6" s="33">
        <f>IF(CL7="",NA(),CL7)</f>
        <v>42.95</v>
      </c>
      <c r="CM6" s="33">
        <f t="shared" ref="CM6:CU6" si="10">IF(CM7="",NA(),CM7)</f>
        <v>44.46</v>
      </c>
      <c r="CN6" s="33">
        <f t="shared" si="10"/>
        <v>45.8</v>
      </c>
      <c r="CO6" s="33">
        <f t="shared" si="10"/>
        <v>47.91</v>
      </c>
      <c r="CP6" s="33">
        <f t="shared" si="10"/>
        <v>49.47</v>
      </c>
      <c r="CQ6" s="33">
        <f t="shared" si="10"/>
        <v>53.07</v>
      </c>
      <c r="CR6" s="33">
        <f t="shared" si="10"/>
        <v>53.79</v>
      </c>
      <c r="CS6" s="33">
        <f t="shared" si="10"/>
        <v>55.41</v>
      </c>
      <c r="CT6" s="33">
        <f t="shared" si="10"/>
        <v>55.81</v>
      </c>
      <c r="CU6" s="33">
        <f t="shared" si="10"/>
        <v>54.44</v>
      </c>
      <c r="CV6" s="32" t="str">
        <f>IF(CV7="","",IF(CV7="-","【-】","【"&amp;SUBSTITUTE(TEXT(CV7,"#,##0.00"),"-","△")&amp;"】"))</f>
        <v>【60.35】</v>
      </c>
      <c r="CW6" s="33">
        <f>IF(CW7="",NA(),CW7)</f>
        <v>75.150000000000006</v>
      </c>
      <c r="CX6" s="33">
        <f t="shared" ref="CX6:DF6" si="11">IF(CX7="",NA(),CX7)</f>
        <v>75.760000000000005</v>
      </c>
      <c r="CY6" s="33">
        <f t="shared" si="11"/>
        <v>77.66</v>
      </c>
      <c r="CZ6" s="33">
        <f t="shared" si="11"/>
        <v>78.150000000000006</v>
      </c>
      <c r="DA6" s="33">
        <f t="shared" si="11"/>
        <v>79.67</v>
      </c>
      <c r="DB6" s="33">
        <f t="shared" si="11"/>
        <v>83.69</v>
      </c>
      <c r="DC6" s="33">
        <f t="shared" si="11"/>
        <v>83.76</v>
      </c>
      <c r="DD6" s="33">
        <f t="shared" si="11"/>
        <v>84.12</v>
      </c>
      <c r="DE6" s="33">
        <f t="shared" si="11"/>
        <v>84.41</v>
      </c>
      <c r="DF6" s="33">
        <f t="shared" si="11"/>
        <v>84.2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0.01</v>
      </c>
      <c r="EK6" s="33">
        <f t="shared" si="14"/>
        <v>0.1</v>
      </c>
      <c r="EL6" s="33">
        <f t="shared" si="14"/>
        <v>7.0000000000000007E-2</v>
      </c>
      <c r="EM6" s="33">
        <f t="shared" si="14"/>
        <v>0.04</v>
      </c>
      <c r="EN6" s="32" t="str">
        <f>IF(EN7="","",IF(EN7="-","【-】","【"&amp;SUBSTITUTE(TEXT(EN7,"#,##0.00"),"-","△")&amp;"】"))</f>
        <v>【0.17】</v>
      </c>
    </row>
    <row r="7" spans="1:144" s="34" customFormat="1">
      <c r="A7" s="26"/>
      <c r="B7" s="35">
        <v>2014</v>
      </c>
      <c r="C7" s="35">
        <v>72087</v>
      </c>
      <c r="D7" s="35">
        <v>47</v>
      </c>
      <c r="E7" s="35">
        <v>17</v>
      </c>
      <c r="F7" s="35">
        <v>1</v>
      </c>
      <c r="G7" s="35">
        <v>0</v>
      </c>
      <c r="H7" s="35" t="s">
        <v>96</v>
      </c>
      <c r="I7" s="35" t="s">
        <v>97</v>
      </c>
      <c r="J7" s="35" t="s">
        <v>98</v>
      </c>
      <c r="K7" s="35" t="s">
        <v>99</v>
      </c>
      <c r="L7" s="35" t="s">
        <v>100</v>
      </c>
      <c r="M7" s="36" t="s">
        <v>101</v>
      </c>
      <c r="N7" s="36" t="s">
        <v>102</v>
      </c>
      <c r="O7" s="36">
        <v>26.8</v>
      </c>
      <c r="P7" s="36">
        <v>89.46</v>
      </c>
      <c r="Q7" s="36">
        <v>3321</v>
      </c>
      <c r="R7" s="36">
        <v>50829</v>
      </c>
      <c r="S7" s="36">
        <v>554.63</v>
      </c>
      <c r="T7" s="36">
        <v>91.64</v>
      </c>
      <c r="U7" s="36">
        <v>13551</v>
      </c>
      <c r="V7" s="36">
        <v>4.5</v>
      </c>
      <c r="W7" s="36">
        <v>3011.33</v>
      </c>
      <c r="X7" s="36">
        <v>59.8</v>
      </c>
      <c r="Y7" s="36">
        <v>69.760000000000005</v>
      </c>
      <c r="Z7" s="36">
        <v>72.27</v>
      </c>
      <c r="AA7" s="36">
        <v>71.86</v>
      </c>
      <c r="AB7" s="36">
        <v>71.510000000000005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2171.5</v>
      </c>
      <c r="BF7" s="36">
        <v>1878.38</v>
      </c>
      <c r="BG7" s="36">
        <v>1740.71</v>
      </c>
      <c r="BH7" s="36">
        <v>1651.65</v>
      </c>
      <c r="BI7" s="36">
        <v>1536.85</v>
      </c>
      <c r="BJ7" s="36">
        <v>1320.98</v>
      </c>
      <c r="BK7" s="36">
        <v>1334.01</v>
      </c>
      <c r="BL7" s="36">
        <v>1273.52</v>
      </c>
      <c r="BM7" s="36">
        <v>1209.95</v>
      </c>
      <c r="BN7" s="36">
        <v>1136.5</v>
      </c>
      <c r="BO7" s="36">
        <v>776.35</v>
      </c>
      <c r="BP7" s="36">
        <v>36.33</v>
      </c>
      <c r="BQ7" s="36">
        <v>45.98</v>
      </c>
      <c r="BR7" s="36">
        <v>47.45</v>
      </c>
      <c r="BS7" s="36">
        <v>48.27</v>
      </c>
      <c r="BT7" s="36">
        <v>48.55</v>
      </c>
      <c r="BU7" s="36">
        <v>68.63</v>
      </c>
      <c r="BV7" s="36">
        <v>67.14</v>
      </c>
      <c r="BW7" s="36">
        <v>67.849999999999994</v>
      </c>
      <c r="BX7" s="36">
        <v>69.48</v>
      </c>
      <c r="BY7" s="36">
        <v>71.650000000000006</v>
      </c>
      <c r="BZ7" s="36">
        <v>96.57</v>
      </c>
      <c r="CA7" s="36">
        <v>469.96</v>
      </c>
      <c r="CB7" s="36">
        <v>393.48</v>
      </c>
      <c r="CC7" s="36">
        <v>381.01</v>
      </c>
      <c r="CD7" s="36">
        <v>374.55</v>
      </c>
      <c r="CE7" s="36">
        <v>380.2</v>
      </c>
      <c r="CF7" s="36">
        <v>222.94</v>
      </c>
      <c r="CG7" s="36">
        <v>224.83</v>
      </c>
      <c r="CH7" s="36">
        <v>224.94</v>
      </c>
      <c r="CI7" s="36">
        <v>220.67</v>
      </c>
      <c r="CJ7" s="36">
        <v>217.82</v>
      </c>
      <c r="CK7" s="36">
        <v>142.28</v>
      </c>
      <c r="CL7" s="36">
        <v>42.95</v>
      </c>
      <c r="CM7" s="36">
        <v>44.46</v>
      </c>
      <c r="CN7" s="36">
        <v>45.8</v>
      </c>
      <c r="CO7" s="36">
        <v>47.91</v>
      </c>
      <c r="CP7" s="36">
        <v>49.47</v>
      </c>
      <c r="CQ7" s="36">
        <v>53.07</v>
      </c>
      <c r="CR7" s="36">
        <v>53.79</v>
      </c>
      <c r="CS7" s="36">
        <v>55.41</v>
      </c>
      <c r="CT7" s="36">
        <v>55.81</v>
      </c>
      <c r="CU7" s="36">
        <v>54.44</v>
      </c>
      <c r="CV7" s="36">
        <v>60.35</v>
      </c>
      <c r="CW7" s="36">
        <v>75.150000000000006</v>
      </c>
      <c r="CX7" s="36">
        <v>75.760000000000005</v>
      </c>
      <c r="CY7" s="36">
        <v>77.66</v>
      </c>
      <c r="CZ7" s="36">
        <v>78.150000000000006</v>
      </c>
      <c r="DA7" s="36">
        <v>79.67</v>
      </c>
      <c r="DB7" s="36">
        <v>83.69</v>
      </c>
      <c r="DC7" s="36">
        <v>83.76</v>
      </c>
      <c r="DD7" s="36">
        <v>84.12</v>
      </c>
      <c r="DE7" s="36">
        <v>84.41</v>
      </c>
      <c r="DF7" s="36">
        <v>84.2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0.01</v>
      </c>
      <c r="EK7" s="36">
        <v>0.1</v>
      </c>
      <c r="EL7" s="36">
        <v>7.0000000000000007E-2</v>
      </c>
      <c r="EM7" s="36">
        <v>0.04</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Owner</cp:lastModifiedBy>
  <cp:lastPrinted>2016-02-15T01:01:56Z</cp:lastPrinted>
  <dcterms:created xsi:type="dcterms:W3CDTF">2016-02-03T08:47:57Z</dcterms:created>
  <dcterms:modified xsi:type="dcterms:W3CDTF">2016-02-15T01:01:58Z</dcterms:modified>
  <cp:category/>
</cp:coreProperties>
</file>