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財政係（石川）\H27石川\01_起債・公営企業会計関係\05_各種照会関係\公営企業に係る「経営比較分析表」の分析等について（依頼）\各課回答\下水道\"/>
    </mc:Choice>
  </mc:AlternateContent>
  <workbookProtection workbookPassword="B501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BB8" i="4" s="1"/>
  <c r="S6" i="5"/>
  <c r="AT8" i="4" s="1"/>
  <c r="R6" i="5"/>
  <c r="Q6" i="5"/>
  <c r="AD10" i="4" s="1"/>
  <c r="P6" i="5"/>
  <c r="W10" i="4" s="1"/>
  <c r="O6" i="5"/>
  <c r="P10" i="4" s="1"/>
  <c r="N6" i="5"/>
  <c r="M6" i="5"/>
  <c r="B10" i="4" s="1"/>
  <c r="L6" i="5"/>
  <c r="K6" i="5"/>
  <c r="P8" i="4" s="1"/>
  <c r="J6" i="5"/>
  <c r="I6" i="5"/>
  <c r="B8" i="4" s="1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T10" i="4"/>
  <c r="AL10" i="4"/>
  <c r="I10" i="4"/>
  <c r="AL8" i="4"/>
  <c r="W8" i="4"/>
  <c r="I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<sst xmlns="http://schemas.openxmlformats.org/spreadsheetml/2006/main" count="221" uniqueCount="111">
  <si>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</si>
  <si>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</si>
  <si>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</si>
  <si>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</si>
  <si>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</si>
  <si>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</si>
  <si>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</si>
  <si>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</si>
  <si>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</si>
  <si>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</si>
  <si>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</si>
  <si>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</si>
  <si>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</si>
  <si>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</si>
  <si>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</si>
  <si>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</si>
  <si>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</si>
  <si>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</si>
  <si>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</si>
  <si>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</si>
  <si>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</si>
  <si>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</si>
  <si>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</si>
  <si>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</si>
  <si>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</si>
  <si>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</si>
  <si>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</si>
  <si>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</si>
  <si>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</si>
  <si>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</si>
  <si>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</si>
  <si>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</si>
  <si>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</si>
  <si>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</si>
  <si>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</si>
  <si>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</si>
  <si>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</si>
  <si>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</si>
  <si>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</si>
  <si>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</si>
  <si>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</si>
  <si>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22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76" eb="78">
      <t>ヘイセイ</t>
    </rPh>
    <rPh sb="80" eb="82">
      <t>ネンド</t>
    </rPh>
    <rPh sb="83" eb="85">
      <t>ジギョウ</t>
    </rPh>
    <rPh sb="85" eb="86">
      <t>スウ</t>
    </rPh>
    <rPh sb="87" eb="88">
      <t>モト</t>
    </rPh>
    <rPh sb="89" eb="91">
      <t>ルイジ</t>
    </rPh>
    <rPh sb="91" eb="93">
      <t>ダンタイ</t>
    </rPh>
    <rPh sb="93" eb="95">
      <t>ヘイキン</t>
    </rPh>
    <rPh sb="95" eb="96">
      <t>アタイ</t>
    </rPh>
    <rPh sb="97" eb="99">
      <t>サンシュツ</t>
    </rPh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</si>
  <si>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</si>
  <si>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</si>
  <si>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</si>
  <si>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</si>
  <si>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</si>
  <si>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</si>
  <si>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</si>
  <si>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</si>
  <si>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</si>
  <si>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</si>
  <si>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</si>
  <si>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</si>
  <si>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</si>
  <si>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</si>
  <si>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</si>
  <si>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</si>
  <si>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</si>
  <si>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</si>
  <si>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</si>
  <si>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</si>
  <si>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</si>
  <si>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</si>
  <si>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</si>
  <si>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</si>
  <si>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</si>
  <si>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</si>
  <si>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</si>
  <si>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</si>
  <si>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</si>
  <si>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</si>
  <si>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</si>
  <si>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</si>
  <si>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</si>
  <si>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</si>
  <si>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</si>
  <si>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</si>
  <si>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</si>
  <si>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</si>
  <si>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</si>
  <si>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</si>
  <si>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</si>
  <si>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</si>
  <si>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</si>
  <si>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</si>
  <si>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</si>
  <si>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</si>
  <si>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</si>
  <si>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</si>
  <si>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</si>
  <si>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</si>
  <si>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</si>
  <si>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</si>
  <si>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</si>
  <si>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</si>
  <si>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白河市</t>
  </si>
  <si>
    <t>法非適用</t>
  </si>
  <si>
    <t>下水道事業</t>
  </si>
  <si>
    <t>農業集落排水</t>
  </si>
  <si>
    <t>F1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</si>
  <si>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</si>
  <si>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</si>
  <si>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</si>
  <si>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</si>
  <si>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</si>
  <si>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</si>
  <si>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</si>
  <si>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老朽化に伴う施設設備の更新（機能強化事業）を計画的に進め、安定した汚水処理を継続していく必要がある。また、人口減少による使用料収入の減少が想定されるので、処理区域内接続率向上に一層取り組む必要がある。
　平成32年4月に公営企業会計を適用する予定であり、中長期的に安定した経営を行うため、経営分析を行っていくとともに、汚水処理コストの削減に努めるとともに。適正な使用料について、負担の公平の観点から、市民の理解を得られるよう検討を進める必要がある。</t>
    <phoneticPr fontId="4"/>
  </si>
  <si>
    <t>　供用開始から30年を経過した施設や１５～２０年を経過する処理場について、機能を維持していくため老朽化対策事業（機能強化事業）を計画的に実施していく。
　東日本大震災により、被災管渠の修繕等を実施したが、表面上判別できないストレスを受けている部分があると想定され、更新費用がさらに増大することも考えられる。</t>
    <phoneticPr fontId="4"/>
  </si>
  <si>
    <t>　排水処理施設の整備が終了したことにより、今後は老朽化対策事業を計画的に実施していく予定である。
　平成２５年度の一時的な収益的収支比率の低下は、地方債を低金利のものに借り換えたことが主な要因である。
  整備事業が終了したことにより、企業債残高は年々減少するが、新たに老朽化対策である機能強化事業を実施していくため、起債残高の減少は緩やかなものとなる。
　経費回収率が類似団体と比較して低水準であることから、改善に向けた取り組みが必要である。
　近年の人口減少により、今後、計画流入水量に到達することが困難であると予想され、また、新規整備事業は終了していることから、処理区域内において接続率の上昇に取り組む必要がある。</t>
    <rPh sb="57" eb="60">
      <t>イチジテキ</t>
    </rPh>
    <rPh sb="69" eb="71">
      <t>テイカ</t>
    </rPh>
    <rPh sb="77" eb="80">
      <t>テイキンリ</t>
    </rPh>
    <rPh sb="84" eb="85">
      <t>カ</t>
    </rPh>
    <rPh sb="86" eb="87">
      <t>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</si>
</sst>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2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0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2 2" xfId="14"/>
    <cellStyle name="標準 3 3" xfId="15"/>
    <cellStyle name="標準 4" xfId="16"/>
    <cellStyle name="標準 5" xfId="17"/>
    <cellStyle name="標準 6" xfId="18"/>
    <cellStyle name="標準 7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 formatCode="#,##0.00;&quot;△&quot;#,##0.00">
                  <c:v>0</c:v>
                </c:pt>
                <c:pt idx="1">
                  <c:v>0.11</c:v>
                </c:pt>
                <c:pt idx="2">
                  <c:v>3.3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5536"/>
        <c:axId val="3122759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0.02</c:v>
                </c:pt>
                <c:pt idx="1">
                  <c:v>0.03</c:v>
                </c:pt>
                <c:pt idx="2">
                  <c:v>0.04</c:v>
                </c:pt>
                <c:pt idx="3">
                  <c:v>0.01</c:v>
                </c:pt>
                <c:pt idx="4">
                  <c:v>0.03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5536"/>
        <c:axId val="312275928"/>
      </c:lineChart>
      <c:dateAx>
        <c:axId val="312275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275928"/>
        <c:crosses val="autoZero"/>
        <c:auto val="1"/>
        <c:lblOffset val="100"/>
        <c:baseTimeUnit val="years"/>
      </c:dateAx>
      <c:valAx>
        <c:axId val="3122759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275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48.21</c:v>
                </c:pt>
                <c:pt idx="1">
                  <c:v>43.5</c:v>
                </c:pt>
                <c:pt idx="2">
                  <c:v>47.21</c:v>
                </c:pt>
                <c:pt idx="3">
                  <c:v>42.89</c:v>
                </c:pt>
                <c:pt idx="4">
                  <c:v>41.53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845688"/>
        <c:axId val="3158460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54.23</c:v>
                </c:pt>
                <c:pt idx="1">
                  <c:v>55.2</c:v>
                </c:pt>
                <c:pt idx="2">
                  <c:v>54.74</c:v>
                </c:pt>
                <c:pt idx="3">
                  <c:v>60.63</c:v>
                </c:pt>
                <c:pt idx="4">
                  <c:v>58.47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45688"/>
        <c:axId val="315846080"/>
      </c:lineChart>
      <c:dateAx>
        <c:axId val="3158456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846080"/>
        <c:crosses val="autoZero"/>
        <c:auto val="1"/>
        <c:lblOffset val="100"/>
        <c:baseTimeUnit val="years"/>
      </c:dateAx>
      <c:valAx>
        <c:axId val="3158460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8456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81.69</c:v>
                </c:pt>
                <c:pt idx="1">
                  <c:v>83.07</c:v>
                </c:pt>
                <c:pt idx="2">
                  <c:v>81.93</c:v>
                </c:pt>
                <c:pt idx="3">
                  <c:v>80.81</c:v>
                </c:pt>
                <c:pt idx="4">
                  <c:v>88.28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847256"/>
        <c:axId val="315847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83.61</c:v>
                </c:pt>
                <c:pt idx="1">
                  <c:v>83.73</c:v>
                </c:pt>
                <c:pt idx="2">
                  <c:v>83.88</c:v>
                </c:pt>
                <c:pt idx="3">
                  <c:v>88.66</c:v>
                </c:pt>
                <c:pt idx="4">
                  <c:v>88.58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47256"/>
        <c:axId val="315847648"/>
      </c:lineChart>
      <c:dateAx>
        <c:axId val="315847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847648"/>
        <c:crosses val="autoZero"/>
        <c:auto val="1"/>
        <c:lblOffset val="100"/>
        <c:baseTimeUnit val="years"/>
      </c:dateAx>
      <c:valAx>
        <c:axId val="315847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8472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65.290000000000006</c:v>
                </c:pt>
                <c:pt idx="1">
                  <c:v>63.06</c:v>
                </c:pt>
                <c:pt idx="2">
                  <c:v>66.41</c:v>
                </c:pt>
                <c:pt idx="3">
                  <c:v>50.19</c:v>
                </c:pt>
                <c:pt idx="4">
                  <c:v>69.66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277104"/>
        <c:axId val="312277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2277104"/>
        <c:axId val="312277496"/>
      </c:lineChart>
      <c:dateAx>
        <c:axId val="3122771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2277496"/>
        <c:crosses val="autoZero"/>
        <c:auto val="1"/>
        <c:lblOffset val="100"/>
        <c:baseTimeUnit val="years"/>
      </c:dateAx>
      <c:valAx>
        <c:axId val="312277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22771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データ!$DH$6:$DL$6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13160"/>
        <c:axId val="3156135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13160"/>
        <c:axId val="315613552"/>
      </c:lineChart>
      <c:dateAx>
        <c:axId val="315613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613552"/>
        <c:crosses val="autoZero"/>
        <c:auto val="1"/>
        <c:lblOffset val="100"/>
        <c:baseTimeUnit val="years"/>
      </c:dateAx>
      <c:valAx>
        <c:axId val="3156135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613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データ!$DS$6:$DW$6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14728"/>
        <c:axId val="3156151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14728"/>
        <c:axId val="315615120"/>
      </c:lineChart>
      <c:dateAx>
        <c:axId val="315614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615120"/>
        <c:crosses val="autoZero"/>
        <c:auto val="1"/>
        <c:lblOffset val="100"/>
        <c:baseTimeUnit val="years"/>
      </c:dateAx>
      <c:valAx>
        <c:axId val="3156151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6147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16296"/>
        <c:axId val="315616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16296"/>
        <c:axId val="315616688"/>
      </c:lineChart>
      <c:dateAx>
        <c:axId val="315616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616688"/>
        <c:crosses val="autoZero"/>
        <c:auto val="1"/>
        <c:lblOffset val="100"/>
        <c:baseTimeUnit val="years"/>
      </c:dateAx>
      <c:valAx>
        <c:axId val="315616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616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データ!$AT$6:$AX$6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17864"/>
        <c:axId val="315618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17864"/>
        <c:axId val="315618256"/>
      </c:lineChart>
      <c:dateAx>
        <c:axId val="3156178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618256"/>
        <c:crosses val="autoZero"/>
        <c:auto val="1"/>
        <c:lblOffset val="100"/>
        <c:baseTimeUnit val="years"/>
      </c:dateAx>
      <c:valAx>
        <c:axId val="315618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6178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863.18</c:v>
                </c:pt>
                <c:pt idx="1">
                  <c:v>1346.05</c:v>
                </c:pt>
                <c:pt idx="2">
                  <c:v>1293.6500000000001</c:v>
                </c:pt>
                <c:pt idx="3">
                  <c:v>1322.14</c:v>
                </c:pt>
                <c:pt idx="4">
                  <c:v>1305.1500000000001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619432"/>
        <c:axId val="315619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1267.26</c:v>
                </c:pt>
                <c:pt idx="1">
                  <c:v>1239.2</c:v>
                </c:pt>
                <c:pt idx="2">
                  <c:v>1197.82</c:v>
                </c:pt>
                <c:pt idx="3">
                  <c:v>547.95000000000005</c:v>
                </c:pt>
                <c:pt idx="4">
                  <c:v>632.94000000000005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619432"/>
        <c:axId val="315619824"/>
      </c:lineChart>
      <c:dateAx>
        <c:axId val="3156194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619824"/>
        <c:crosses val="autoZero"/>
        <c:auto val="1"/>
        <c:lblOffset val="100"/>
        <c:baseTimeUnit val="years"/>
      </c:dateAx>
      <c:valAx>
        <c:axId val="315619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619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66.02</c:v>
                </c:pt>
                <c:pt idx="1">
                  <c:v>21.32</c:v>
                </c:pt>
                <c:pt idx="2">
                  <c:v>19.899999999999999</c:v>
                </c:pt>
                <c:pt idx="3">
                  <c:v>46.72</c:v>
                </c:pt>
                <c:pt idx="4">
                  <c:v>39.83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842552"/>
        <c:axId val="315842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53.42</c:v>
                </c:pt>
                <c:pt idx="1">
                  <c:v>51.56</c:v>
                </c:pt>
                <c:pt idx="2">
                  <c:v>51.03</c:v>
                </c:pt>
                <c:pt idx="3">
                  <c:v>64.86</c:v>
                </c:pt>
                <c:pt idx="4">
                  <c:v>62.3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42552"/>
        <c:axId val="315842944"/>
      </c:lineChart>
      <c:dateAx>
        <c:axId val="3158425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842944"/>
        <c:crosses val="autoZero"/>
        <c:auto val="1"/>
        <c:lblOffset val="100"/>
        <c:baseTimeUnit val="years"/>
      </c:dateAx>
      <c:valAx>
        <c:axId val="315842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8425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224.63</c:v>
                </c:pt>
                <c:pt idx="1">
                  <c:v>653.77</c:v>
                </c:pt>
                <c:pt idx="2">
                  <c:v>756.8</c:v>
                </c:pt>
                <c:pt idx="3">
                  <c:v>321.86</c:v>
                </c:pt>
                <c:pt idx="4">
                  <c:v>388.21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5844120"/>
        <c:axId val="31584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269.12</c:v>
                </c:pt>
                <c:pt idx="1">
                  <c:v>283.26</c:v>
                </c:pt>
                <c:pt idx="2">
                  <c:v>289.60000000000002</c:v>
                </c:pt>
                <c:pt idx="3">
                  <c:v>214.41</c:v>
                </c:pt>
                <c:pt idx="4">
                  <c:v>235.07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844120"/>
        <c:axId val="315844512"/>
      </c:lineChart>
      <c:dateAx>
        <c:axId val="315844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15844512"/>
        <c:crosses val="autoZero"/>
        <c:auto val="1"/>
        <c:lblOffset val="100"/>
        <c:baseTimeUnit val="years"/>
      </c:dateAx>
      <c:valAx>
        <c:axId val="3158445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15844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H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8177707-7603-40CE-8E32-818E72D78FE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S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D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O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1D9E4CA-CC9E-4475-9BCD-17E184675C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【992.47】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G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70183BC-D48A-4E52-B5B2-0C3EB230919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【83.79】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データ!CV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B664270-F9A5-4293-9E54-71D48D28CD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【53.32】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K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63507AE-A742-41EC-B71D-F15B89B6E67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【295.10】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Z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A70B46E-FC8D-461B-B6F6-59242ED2846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【51.49】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R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C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N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8635BBF-4685-4278-8423-9CDD01902CC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4"/>
  <sheetViews>
    <sheetView showGridLines="0" tabSelected="1" topLeftCell="AB17" zoomScale="90" zoomScaleNormal="90" workbookViewId="0">
      <selection activeCell="BL45" sqref="BL45:BZ46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71"/>
      <c r="BJ2" s="71"/>
      <c r="BK2" s="71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71"/>
      <c r="BW2" s="71"/>
      <c r="BX2" s="71"/>
      <c r="BY2" s="71"/>
      <c r="BZ2" s="71"/>
    </row>
    <row r="3" spans="1:78" ht="9.75" customHeight="1">
      <c r="A3" s="2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</row>
    <row r="4" spans="1:78" ht="9.75" customHeight="1">
      <c r="A4" s="2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/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/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71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2" t="str">
        <f>データ!H6</f>
        <v>福島県　白河市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  <c r="AC6" s="7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9" t="s">
        <v>1</v>
      </c>
      <c r="C7" s="69"/>
      <c r="D7" s="69"/>
      <c r="E7" s="69"/>
      <c r="F7" s="69"/>
      <c r="G7" s="69"/>
      <c r="H7" s="69"/>
      <c r="I7" s="69" t="s">
        <v>2</v>
      </c>
      <c r="J7" s="69"/>
      <c r="K7" s="69"/>
      <c r="L7" s="69"/>
      <c r="M7" s="69"/>
      <c r="N7" s="69"/>
      <c r="O7" s="69"/>
      <c r="P7" s="69" t="s">
        <v>3</v>
      </c>
      <c r="Q7" s="69"/>
      <c r="R7" s="69"/>
      <c r="S7" s="69"/>
      <c r="T7" s="69"/>
      <c r="U7" s="69"/>
      <c r="V7" s="69"/>
      <c r="W7" s="69" t="s">
        <v>4</v>
      </c>
      <c r="X7" s="69"/>
      <c r="Y7" s="69"/>
      <c r="Z7" s="69"/>
      <c r="AA7" s="69"/>
      <c r="AB7" s="69"/>
      <c r="AC7" s="69"/>
      <c r="AD7" s="3"/>
      <c r="AE7" s="3"/>
      <c r="AF7" s="3"/>
      <c r="AG7" s="3"/>
      <c r="AH7" s="3"/>
      <c r="AI7" s="3"/>
      <c r="AJ7" s="3"/>
      <c r="AK7" s="3"/>
      <c r="AL7" s="69" t="s">
        <v>5</v>
      </c>
      <c r="AM7" s="69"/>
      <c r="AN7" s="69"/>
      <c r="AO7" s="69"/>
      <c r="AP7" s="69"/>
      <c r="AQ7" s="69"/>
      <c r="AR7" s="69"/>
      <c r="AS7" s="69"/>
      <c r="AT7" s="69" t="s">
        <v>6</v>
      </c>
      <c r="AU7" s="69"/>
      <c r="AV7" s="69"/>
      <c r="AW7" s="69"/>
      <c r="AX7" s="69"/>
      <c r="AY7" s="69"/>
      <c r="AZ7" s="69"/>
      <c r="BA7" s="69"/>
      <c r="BB7" s="69" t="s">
        <v>7</v>
      </c>
      <c r="BC7" s="69"/>
      <c r="BD7" s="69"/>
      <c r="BE7" s="69"/>
      <c r="BF7" s="69"/>
      <c r="BG7" s="69"/>
      <c r="BH7" s="69"/>
      <c r="BI7" s="69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0" t="str">
        <f>データ!I6</f>
        <v>法非適用</v>
      </c>
      <c r="C8" s="70"/>
      <c r="D8" s="70"/>
      <c r="E8" s="70"/>
      <c r="F8" s="70"/>
      <c r="G8" s="70"/>
      <c r="H8" s="70"/>
      <c r="I8" s="70" t="str">
        <f>データ!J6</f>
        <v>下水道事業</v>
      </c>
      <c r="J8" s="70"/>
      <c r="K8" s="70"/>
      <c r="L8" s="70"/>
      <c r="M8" s="70"/>
      <c r="N8" s="70"/>
      <c r="O8" s="70"/>
      <c r="P8" s="70" t="str">
        <f>データ!K6</f>
        <v>農業集落排水</v>
      </c>
      <c r="Q8" s="70"/>
      <c r="R8" s="70"/>
      <c r="S8" s="70"/>
      <c r="T8" s="70"/>
      <c r="U8" s="70"/>
      <c r="V8" s="70"/>
      <c r="W8" s="70" t="str">
        <f>データ!L6</f>
        <v>F1</v>
      </c>
      <c r="X8" s="70"/>
      <c r="Y8" s="70"/>
      <c r="Z8" s="70"/>
      <c r="AA8" s="70"/>
      <c r="AB8" s="70"/>
      <c r="AC8" s="70"/>
      <c r="AD8" s="3"/>
      <c r="AE8" s="3"/>
      <c r="AF8" s="3"/>
      <c r="AG8" s="3"/>
      <c r="AH8" s="3"/>
      <c r="AI8" s="3"/>
      <c r="AJ8" s="3"/>
      <c r="AK8" s="3"/>
      <c r="AL8" s="64">
        <f>データ!R6</f>
        <v>63186</v>
      </c>
      <c r="AM8" s="64"/>
      <c r="AN8" s="64"/>
      <c r="AO8" s="64"/>
      <c r="AP8" s="64"/>
      <c r="AQ8" s="64"/>
      <c r="AR8" s="64"/>
      <c r="AS8" s="64"/>
      <c r="AT8" s="63">
        <f>データ!S6</f>
        <v>305.32</v>
      </c>
      <c r="AU8" s="63"/>
      <c r="AV8" s="63"/>
      <c r="AW8" s="63"/>
      <c r="AX8" s="63"/>
      <c r="AY8" s="63"/>
      <c r="AZ8" s="63"/>
      <c r="BA8" s="63"/>
      <c r="BB8" s="63">
        <f>データ!T6</f>
        <v>206.95</v>
      </c>
      <c r="BC8" s="63"/>
      <c r="BD8" s="63"/>
      <c r="BE8" s="63"/>
      <c r="BF8" s="63"/>
      <c r="BG8" s="63"/>
      <c r="BH8" s="63"/>
      <c r="BI8" s="63"/>
      <c r="BJ8" s="3"/>
      <c r="BK8" s="3"/>
      <c r="BL8" s="67" t="s">
        <v>9</v>
      </c>
      <c r="BM8" s="6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9" t="s">
        <v>11</v>
      </c>
      <c r="C9" s="69"/>
      <c r="D9" s="69"/>
      <c r="E9" s="69"/>
      <c r="F9" s="69"/>
      <c r="G9" s="69"/>
      <c r="H9" s="69"/>
      <c r="I9" s="69" t="s">
        <v>12</v>
      </c>
      <c r="J9" s="69"/>
      <c r="K9" s="69"/>
      <c r="L9" s="69"/>
      <c r="M9" s="69"/>
      <c r="N9" s="69"/>
      <c r="O9" s="69"/>
      <c r="P9" s="69" t="s">
        <v>13</v>
      </c>
      <c r="Q9" s="69"/>
      <c r="R9" s="69"/>
      <c r="S9" s="69"/>
      <c r="T9" s="69"/>
      <c r="U9" s="69"/>
      <c r="V9" s="69"/>
      <c r="W9" s="69" t="s">
        <v>14</v>
      </c>
      <c r="X9" s="69"/>
      <c r="Y9" s="69"/>
      <c r="Z9" s="69"/>
      <c r="AA9" s="69"/>
      <c r="AB9" s="69"/>
      <c r="AC9" s="69"/>
      <c r="AD9" s="69" t="s">
        <v>15</v>
      </c>
      <c r="AE9" s="69"/>
      <c r="AF9" s="69"/>
      <c r="AG9" s="69"/>
      <c r="AH9" s="69"/>
      <c r="AI9" s="69"/>
      <c r="AJ9" s="69"/>
      <c r="AK9" s="3"/>
      <c r="AL9" s="69" t="s">
        <v>16</v>
      </c>
      <c r="AM9" s="69"/>
      <c r="AN9" s="69"/>
      <c r="AO9" s="69"/>
      <c r="AP9" s="69"/>
      <c r="AQ9" s="69"/>
      <c r="AR9" s="69"/>
      <c r="AS9" s="69"/>
      <c r="AT9" s="69" t="s">
        <v>17</v>
      </c>
      <c r="AU9" s="69"/>
      <c r="AV9" s="69"/>
      <c r="AW9" s="69"/>
      <c r="AX9" s="69"/>
      <c r="AY9" s="69"/>
      <c r="AZ9" s="69"/>
      <c r="BA9" s="69"/>
      <c r="BB9" s="69" t="s">
        <v>18</v>
      </c>
      <c r="BC9" s="69"/>
      <c r="BD9" s="69"/>
      <c r="BE9" s="69"/>
      <c r="BF9" s="69"/>
      <c r="BG9" s="69"/>
      <c r="BH9" s="69"/>
      <c r="BI9" s="69"/>
      <c r="BJ9" s="3"/>
      <c r="BK9" s="3"/>
      <c r="BL9" s="61" t="s">
        <v>19</v>
      </c>
      <c r="BM9" s="62"/>
      <c r="BN9" s="10" t="s">
        <v>20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3" t="str">
        <f>データ!M6</f>
        <v>-</v>
      </c>
      <c r="C10" s="63"/>
      <c r="D10" s="63"/>
      <c r="E10" s="63"/>
      <c r="F10" s="63"/>
      <c r="G10" s="63"/>
      <c r="H10" s="63"/>
      <c r="I10" s="63" t="str">
        <f>データ!N6</f>
        <v>該当数値なし</v>
      </c>
      <c r="J10" s="63"/>
      <c r="K10" s="63"/>
      <c r="L10" s="63"/>
      <c r="M10" s="63"/>
      <c r="N10" s="63"/>
      <c r="O10" s="63"/>
      <c r="P10" s="63">
        <f>データ!O6</f>
        <v>26.53</v>
      </c>
      <c r="Q10" s="63"/>
      <c r="R10" s="63"/>
      <c r="S10" s="63"/>
      <c r="T10" s="63"/>
      <c r="U10" s="63"/>
      <c r="V10" s="63"/>
      <c r="W10" s="63">
        <f>データ!P6</f>
        <v>100</v>
      </c>
      <c r="X10" s="63"/>
      <c r="Y10" s="63"/>
      <c r="Z10" s="63"/>
      <c r="AA10" s="63"/>
      <c r="AB10" s="63"/>
      <c r="AC10" s="63"/>
      <c r="AD10" s="64">
        <f>データ!Q6</f>
        <v>2786</v>
      </c>
      <c r="AE10" s="64"/>
      <c r="AF10" s="64"/>
      <c r="AG10" s="64"/>
      <c r="AH10" s="64"/>
      <c r="AI10" s="64"/>
      <c r="AJ10" s="64"/>
      <c r="AK10" s="2"/>
      <c r="AL10" s="64">
        <f>データ!U6</f>
        <v>16707</v>
      </c>
      <c r="AM10" s="64"/>
      <c r="AN10" s="64"/>
      <c r="AO10" s="64"/>
      <c r="AP10" s="64"/>
      <c r="AQ10" s="64"/>
      <c r="AR10" s="64"/>
      <c r="AS10" s="64"/>
      <c r="AT10" s="63">
        <f>データ!V6</f>
        <v>20.39</v>
      </c>
      <c r="AU10" s="63"/>
      <c r="AV10" s="63"/>
      <c r="AW10" s="63"/>
      <c r="AX10" s="63"/>
      <c r="AY10" s="63"/>
      <c r="AZ10" s="63"/>
      <c r="BA10" s="63"/>
      <c r="BB10" s="63">
        <f>データ!W6</f>
        <v>819.37</v>
      </c>
      <c r="BC10" s="63"/>
      <c r="BD10" s="63"/>
      <c r="BE10" s="63"/>
      <c r="BF10" s="63"/>
      <c r="BG10" s="63"/>
      <c r="BH10" s="63"/>
      <c r="BI10" s="63"/>
      <c r="BJ10" s="2"/>
      <c r="BK10" s="2"/>
      <c r="BL10" s="65" t="s">
        <v>21</v>
      </c>
      <c r="BM10" s="66"/>
      <c r="BN10" s="13" t="s">
        <v>22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23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0" t="s">
        <v>25</v>
      </c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</row>
    <row r="15" spans="1:78" ht="13.5" customHeight="1">
      <c r="A15" s="2"/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/>
      <c r="BC15" s="54"/>
      <c r="BD15" s="54"/>
      <c r="BE15" s="54"/>
      <c r="BF15" s="54"/>
      <c r="BG15" s="54"/>
      <c r="BH15" s="54"/>
      <c r="BI15" s="54"/>
      <c r="BJ15" s="55"/>
      <c r="BK15" s="2"/>
      <c r="BL15" s="43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5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6" t="s">
        <v>110</v>
      </c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8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6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8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6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8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6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8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6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8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6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8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6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8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6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8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6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8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6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8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6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8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6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8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6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8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6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8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6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8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6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8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6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8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6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8"/>
    </row>
    <row r="34" spans="1:78" ht="13.5" customHeight="1">
      <c r="A34" s="2"/>
      <c r="B34" s="16"/>
      <c r="C34" s="52" t="s">
        <v>26</v>
      </c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19"/>
      <c r="R34" s="52" t="s">
        <v>27</v>
      </c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19"/>
      <c r="AG34" s="52" t="s">
        <v>28</v>
      </c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19"/>
      <c r="AV34" s="52" t="s">
        <v>29</v>
      </c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18"/>
      <c r="BK34" s="2"/>
      <c r="BL34" s="46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8"/>
    </row>
    <row r="35" spans="1:78" ht="13.5" customHeight="1">
      <c r="A35" s="2"/>
      <c r="B35" s="16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19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19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19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18"/>
      <c r="BK35" s="2"/>
      <c r="BL35" s="46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8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6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8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6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8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6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8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6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8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6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8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6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8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6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8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6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8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9"/>
      <c r="BM44" s="50"/>
      <c r="BN44" s="50"/>
      <c r="BO44" s="50"/>
      <c r="BP44" s="50"/>
      <c r="BQ44" s="50"/>
      <c r="BR44" s="50"/>
      <c r="BS44" s="50"/>
      <c r="BT44" s="50"/>
      <c r="BU44" s="50"/>
      <c r="BV44" s="50"/>
      <c r="BW44" s="50"/>
      <c r="BX44" s="50"/>
      <c r="BY44" s="50"/>
      <c r="BZ44" s="51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0" t="s">
        <v>30</v>
      </c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2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3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5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6" t="s">
        <v>109</v>
      </c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8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6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8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6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8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6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8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6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8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6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8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6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8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6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8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6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8"/>
    </row>
    <row r="56" spans="1:78" ht="13.5" customHeight="1">
      <c r="A56" s="2"/>
      <c r="B56" s="16"/>
      <c r="C56" s="52" t="s">
        <v>31</v>
      </c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19"/>
      <c r="R56" s="52" t="s">
        <v>32</v>
      </c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19"/>
      <c r="AG56" s="52" t="s">
        <v>33</v>
      </c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19"/>
      <c r="AV56" s="52" t="s">
        <v>34</v>
      </c>
      <c r="AW56" s="52"/>
      <c r="AX56" s="52"/>
      <c r="AY56" s="52"/>
      <c r="AZ56" s="52"/>
      <c r="BA56" s="52"/>
      <c r="BB56" s="52"/>
      <c r="BC56" s="52"/>
      <c r="BD56" s="52"/>
      <c r="BE56" s="52"/>
      <c r="BF56" s="52"/>
      <c r="BG56" s="52"/>
      <c r="BH56" s="52"/>
      <c r="BI56" s="52"/>
      <c r="BJ56" s="18"/>
      <c r="BK56" s="2"/>
      <c r="BL56" s="46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8"/>
    </row>
    <row r="57" spans="1:78" ht="13.5" customHeight="1">
      <c r="A57" s="2"/>
      <c r="B57" s="16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19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9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19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18"/>
      <c r="BK57" s="2"/>
      <c r="BL57" s="46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8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6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8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6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8"/>
    </row>
    <row r="60" spans="1:78" ht="13.5" customHeight="1">
      <c r="A60" s="2"/>
      <c r="B60" s="53" t="s">
        <v>35</v>
      </c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/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/>
      <c r="BC60" s="54"/>
      <c r="BD60" s="54"/>
      <c r="BE60" s="54"/>
      <c r="BF60" s="54"/>
      <c r="BG60" s="54"/>
      <c r="BH60" s="54"/>
      <c r="BI60" s="54"/>
      <c r="BJ60" s="55"/>
      <c r="BK60" s="2"/>
      <c r="BL60" s="46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8"/>
    </row>
    <row r="61" spans="1:78" ht="13.5" customHeight="1">
      <c r="A61" s="2"/>
      <c r="B61" s="53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5"/>
      <c r="BK61" s="2"/>
      <c r="BL61" s="46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8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6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8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9"/>
      <c r="BM63" s="50"/>
      <c r="BN63" s="50"/>
      <c r="BO63" s="50"/>
      <c r="BP63" s="50"/>
      <c r="BQ63" s="50"/>
      <c r="BR63" s="50"/>
      <c r="BS63" s="50"/>
      <c r="BT63" s="50"/>
      <c r="BU63" s="50"/>
      <c r="BV63" s="50"/>
      <c r="BW63" s="50"/>
      <c r="BX63" s="50"/>
      <c r="BY63" s="50"/>
      <c r="BZ63" s="51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0" t="s">
        <v>36</v>
      </c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2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3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5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6" t="s">
        <v>108</v>
      </c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8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6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8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6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8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6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8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6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8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6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8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6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8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6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8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6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8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6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8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6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8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6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8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6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8"/>
    </row>
    <row r="79" spans="1:78" ht="13.5" customHeight="1">
      <c r="A79" s="2"/>
      <c r="B79" s="16"/>
      <c r="C79" s="52" t="s">
        <v>37</v>
      </c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19"/>
      <c r="V79" s="19"/>
      <c r="W79" s="52" t="s">
        <v>38</v>
      </c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19"/>
      <c r="AP79" s="19"/>
      <c r="AQ79" s="52" t="s">
        <v>39</v>
      </c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17"/>
      <c r="BJ79" s="18"/>
      <c r="BK79" s="2"/>
      <c r="BL79" s="46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8"/>
    </row>
    <row r="80" spans="1:78" ht="13.5" customHeight="1">
      <c r="A80" s="2"/>
      <c r="B80" s="16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19"/>
      <c r="V80" s="19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19"/>
      <c r="AP80" s="19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17"/>
      <c r="BJ80" s="18"/>
      <c r="BK80" s="2"/>
      <c r="BL80" s="46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8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6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8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49"/>
      <c r="BM82" s="50"/>
      <c r="BN82" s="50"/>
      <c r="BO82" s="50"/>
      <c r="BP82" s="50"/>
      <c r="BQ82" s="50"/>
      <c r="BR82" s="50"/>
      <c r="BS82" s="50"/>
      <c r="BT82" s="50"/>
      <c r="BU82" s="50"/>
      <c r="BV82" s="50"/>
      <c r="BW82" s="50"/>
      <c r="BX82" s="50"/>
      <c r="BY82" s="50"/>
      <c r="BZ82" s="51"/>
    </row>
    <row r="83" spans="1:78">
      <c r="C83" s="2" t="s">
        <v>40</v>
      </c>
    </row>
    <row r="84" spans="1:78">
      <c r="C84" s="2" t="s">
        <v>41</v>
      </c>
    </row>
  </sheetData>
  <sheetProtection password="B501" sheet="1" objects="1" scenarios="1" formatCells="0" formatColumns="0" formatRows="0"/>
  <mergeCells count="55">
    <mergeCell ref="B2:BZ4"/>
    <mergeCell ref="B6:AC6"/>
    <mergeCell ref="B7:H7"/>
    <mergeCell ref="I7:O7"/>
    <mergeCell ref="P7:V7"/>
    <mergeCell ref="W7:AC7"/>
    <mergeCell ref="AL7:AS7"/>
    <mergeCell ref="AT7:BA7"/>
    <mergeCell ref="BB7:BI7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B9:BI9"/>
    <mergeCell ref="B8:H8"/>
    <mergeCell ref="I8:O8"/>
    <mergeCell ref="P8:V8"/>
    <mergeCell ref="W8:AC8"/>
    <mergeCell ref="AL8:AS8"/>
    <mergeCell ref="AT8:BA8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workbookViewId="0"/>
  </sheetViews>
  <sheetFormatPr defaultRowHeight="13.5"/>
  <cols>
    <col min="2" max="143" width="11.875" customWidth="1"/>
  </cols>
  <sheetData>
    <row r="1" spans="1:144">
      <c r="A1" t="s">
        <v>42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>
        <v>1</v>
      </c>
      <c r="AH1" s="25"/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>
        <v>1</v>
      </c>
      <c r="AS1" s="25"/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>
        <v>1</v>
      </c>
      <c r="BD1" s="25"/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>
        <v>1</v>
      </c>
      <c r="BO1" s="25"/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>
        <v>1</v>
      </c>
      <c r="BZ1" s="25"/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>
        <v>1</v>
      </c>
      <c r="CK1" s="25"/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>
        <v>1</v>
      </c>
      <c r="CV1" s="25"/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>
        <v>1</v>
      </c>
      <c r="DG1" s="25"/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>
        <v>1</v>
      </c>
      <c r="DR1" s="25"/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>
        <v>1</v>
      </c>
      <c r="EC1" s="25"/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>
        <v>1</v>
      </c>
      <c r="EN1" s="25"/>
    </row>
    <row r="2" spans="1:144">
      <c r="A2" s="26" t="s">
        <v>43</v>
      </c>
      <c r="B2" s="26">
        <f>COLUMN()-1</f>
        <v>1</v>
      </c>
      <c r="C2" s="26">
        <f t="shared" ref="C2:BR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si="0"/>
        <v>69</v>
      </c>
      <c r="BS2" s="26">
        <f t="shared" ref="BS2:ED2" si="1">COLUMN()-1</f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si="1"/>
        <v>133</v>
      </c>
      <c r="EE2" s="26">
        <f t="shared" ref="EE2:EN2" si="2">COLUMN()-1</f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  <c r="EN2" s="26">
        <f t="shared" si="2"/>
        <v>143</v>
      </c>
    </row>
    <row r="3" spans="1:144">
      <c r="A3" s="26" t="s">
        <v>44</v>
      </c>
      <c r="B3" s="27" t="s">
        <v>45</v>
      </c>
      <c r="C3" s="27" t="s">
        <v>46</v>
      </c>
      <c r="D3" s="27" t="s">
        <v>47</v>
      </c>
      <c r="E3" s="27" t="s">
        <v>48</v>
      </c>
      <c r="F3" s="27" t="s">
        <v>49</v>
      </c>
      <c r="G3" s="27" t="s">
        <v>50</v>
      </c>
      <c r="H3" s="74" t="s">
        <v>51</v>
      </c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6"/>
      <c r="X3" s="80" t="s">
        <v>52</v>
      </c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 t="s">
        <v>53</v>
      </c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</row>
    <row r="4" spans="1:144">
      <c r="A4" s="26" t="s">
        <v>54</v>
      </c>
      <c r="B4" s="28"/>
      <c r="C4" s="28"/>
      <c r="D4" s="28"/>
      <c r="E4" s="28"/>
      <c r="F4" s="28"/>
      <c r="G4" s="28"/>
      <c r="H4" s="77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9"/>
      <c r="X4" s="73" t="s">
        <v>55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 t="s">
        <v>56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 t="s">
        <v>57</v>
      </c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 t="s">
        <v>58</v>
      </c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 t="s">
        <v>59</v>
      </c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 t="s">
        <v>60</v>
      </c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 t="s">
        <v>61</v>
      </c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 t="s">
        <v>62</v>
      </c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 t="s">
        <v>63</v>
      </c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 t="s">
        <v>64</v>
      </c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 t="s">
        <v>65</v>
      </c>
      <c r="EE4" s="73"/>
      <c r="EF4" s="73"/>
      <c r="EG4" s="73"/>
      <c r="EH4" s="73"/>
      <c r="EI4" s="73"/>
      <c r="EJ4" s="73"/>
      <c r="EK4" s="73"/>
      <c r="EL4" s="73"/>
      <c r="EM4" s="73"/>
      <c r="EN4" s="73"/>
    </row>
    <row r="5" spans="1:144">
      <c r="A5" s="26" t="s">
        <v>66</v>
      </c>
      <c r="B5" s="29"/>
      <c r="C5" s="29"/>
      <c r="D5" s="29"/>
      <c r="E5" s="29"/>
      <c r="F5" s="29"/>
      <c r="G5" s="29"/>
      <c r="H5" s="30" t="s">
        <v>67</v>
      </c>
      <c r="I5" s="30" t="s">
        <v>68</v>
      </c>
      <c r="J5" s="30" t="s">
        <v>69</v>
      </c>
      <c r="K5" s="30" t="s">
        <v>70</v>
      </c>
      <c r="L5" s="30" t="s">
        <v>71</v>
      </c>
      <c r="M5" s="30" t="s">
        <v>72</v>
      </c>
      <c r="N5" s="30" t="s">
        <v>73</v>
      </c>
      <c r="O5" s="30" t="s">
        <v>74</v>
      </c>
      <c r="P5" s="30" t="s">
        <v>75</v>
      </c>
      <c r="Q5" s="30" t="s">
        <v>76</v>
      </c>
      <c r="R5" s="30" t="s">
        <v>77</v>
      </c>
      <c r="S5" s="30" t="s">
        <v>78</v>
      </c>
      <c r="T5" s="30" t="s">
        <v>79</v>
      </c>
      <c r="U5" s="30" t="s">
        <v>80</v>
      </c>
      <c r="V5" s="30" t="s">
        <v>81</v>
      </c>
      <c r="W5" s="30" t="s">
        <v>82</v>
      </c>
      <c r="X5" s="30" t="s">
        <v>83</v>
      </c>
      <c r="Y5" s="30" t="s">
        <v>84</v>
      </c>
      <c r="Z5" s="30" t="s">
        <v>85</v>
      </c>
      <c r="AA5" s="30" t="s">
        <v>86</v>
      </c>
      <c r="AB5" s="30" t="s">
        <v>87</v>
      </c>
      <c r="AC5" s="30" t="s">
        <v>88</v>
      </c>
      <c r="AD5" s="30" t="s">
        <v>89</v>
      </c>
      <c r="AE5" s="30" t="s">
        <v>90</v>
      </c>
      <c r="AF5" s="30" t="s">
        <v>91</v>
      </c>
      <c r="AG5" s="30" t="s">
        <v>92</v>
      </c>
      <c r="AH5" s="30" t="s">
        <v>93</v>
      </c>
      <c r="AI5" s="30" t="s">
        <v>83</v>
      </c>
      <c r="AJ5" s="30" t="s">
        <v>84</v>
      </c>
      <c r="AK5" s="30" t="s">
        <v>85</v>
      </c>
      <c r="AL5" s="30" t="s">
        <v>86</v>
      </c>
      <c r="AM5" s="30" t="s">
        <v>87</v>
      </c>
      <c r="AN5" s="30" t="s">
        <v>88</v>
      </c>
      <c r="AO5" s="30" t="s">
        <v>89</v>
      </c>
      <c r="AP5" s="30" t="s">
        <v>90</v>
      </c>
      <c r="AQ5" s="30" t="s">
        <v>91</v>
      </c>
      <c r="AR5" s="30" t="s">
        <v>92</v>
      </c>
      <c r="AS5" s="30" t="s">
        <v>94</v>
      </c>
      <c r="AT5" s="30" t="s">
        <v>83</v>
      </c>
      <c r="AU5" s="30" t="s">
        <v>84</v>
      </c>
      <c r="AV5" s="30" t="s">
        <v>85</v>
      </c>
      <c r="AW5" s="30" t="s">
        <v>86</v>
      </c>
      <c r="AX5" s="30" t="s">
        <v>87</v>
      </c>
      <c r="AY5" s="30" t="s">
        <v>88</v>
      </c>
      <c r="AZ5" s="30" t="s">
        <v>89</v>
      </c>
      <c r="BA5" s="30" t="s">
        <v>90</v>
      </c>
      <c r="BB5" s="30" t="s">
        <v>91</v>
      </c>
      <c r="BC5" s="30" t="s">
        <v>92</v>
      </c>
      <c r="BD5" s="30" t="s">
        <v>94</v>
      </c>
      <c r="BE5" s="30" t="s">
        <v>83</v>
      </c>
      <c r="BF5" s="30" t="s">
        <v>84</v>
      </c>
      <c r="BG5" s="30" t="s">
        <v>85</v>
      </c>
      <c r="BH5" s="30" t="s">
        <v>86</v>
      </c>
      <c r="BI5" s="30" t="s">
        <v>87</v>
      </c>
      <c r="BJ5" s="30" t="s">
        <v>88</v>
      </c>
      <c r="BK5" s="30" t="s">
        <v>89</v>
      </c>
      <c r="BL5" s="30" t="s">
        <v>90</v>
      </c>
      <c r="BM5" s="30" t="s">
        <v>91</v>
      </c>
      <c r="BN5" s="30" t="s">
        <v>92</v>
      </c>
      <c r="BO5" s="30" t="s">
        <v>94</v>
      </c>
      <c r="BP5" s="30" t="s">
        <v>83</v>
      </c>
      <c r="BQ5" s="30" t="s">
        <v>84</v>
      </c>
      <c r="BR5" s="30" t="s">
        <v>85</v>
      </c>
      <c r="BS5" s="30" t="s">
        <v>86</v>
      </c>
      <c r="BT5" s="30" t="s">
        <v>87</v>
      </c>
      <c r="BU5" s="30" t="s">
        <v>88</v>
      </c>
      <c r="BV5" s="30" t="s">
        <v>89</v>
      </c>
      <c r="BW5" s="30" t="s">
        <v>90</v>
      </c>
      <c r="BX5" s="30" t="s">
        <v>91</v>
      </c>
      <c r="BY5" s="30" t="s">
        <v>92</v>
      </c>
      <c r="BZ5" s="30" t="s">
        <v>94</v>
      </c>
      <c r="CA5" s="30" t="s">
        <v>83</v>
      </c>
      <c r="CB5" s="30" t="s">
        <v>84</v>
      </c>
      <c r="CC5" s="30" t="s">
        <v>85</v>
      </c>
      <c r="CD5" s="30" t="s">
        <v>86</v>
      </c>
      <c r="CE5" s="30" t="s">
        <v>87</v>
      </c>
      <c r="CF5" s="30" t="s">
        <v>88</v>
      </c>
      <c r="CG5" s="30" t="s">
        <v>89</v>
      </c>
      <c r="CH5" s="30" t="s">
        <v>90</v>
      </c>
      <c r="CI5" s="30" t="s">
        <v>91</v>
      </c>
      <c r="CJ5" s="30" t="s">
        <v>92</v>
      </c>
      <c r="CK5" s="30" t="s">
        <v>94</v>
      </c>
      <c r="CL5" s="30" t="s">
        <v>83</v>
      </c>
      <c r="CM5" s="30" t="s">
        <v>84</v>
      </c>
      <c r="CN5" s="30" t="s">
        <v>85</v>
      </c>
      <c r="CO5" s="30" t="s">
        <v>86</v>
      </c>
      <c r="CP5" s="30" t="s">
        <v>87</v>
      </c>
      <c r="CQ5" s="30" t="s">
        <v>88</v>
      </c>
      <c r="CR5" s="30" t="s">
        <v>89</v>
      </c>
      <c r="CS5" s="30" t="s">
        <v>90</v>
      </c>
      <c r="CT5" s="30" t="s">
        <v>91</v>
      </c>
      <c r="CU5" s="30" t="s">
        <v>92</v>
      </c>
      <c r="CV5" s="30" t="s">
        <v>94</v>
      </c>
      <c r="CW5" s="30" t="s">
        <v>83</v>
      </c>
      <c r="CX5" s="30" t="s">
        <v>84</v>
      </c>
      <c r="CY5" s="30" t="s">
        <v>85</v>
      </c>
      <c r="CZ5" s="30" t="s">
        <v>86</v>
      </c>
      <c r="DA5" s="30" t="s">
        <v>87</v>
      </c>
      <c r="DB5" s="30" t="s">
        <v>88</v>
      </c>
      <c r="DC5" s="30" t="s">
        <v>89</v>
      </c>
      <c r="DD5" s="30" t="s">
        <v>90</v>
      </c>
      <c r="DE5" s="30" t="s">
        <v>91</v>
      </c>
      <c r="DF5" s="30" t="s">
        <v>92</v>
      </c>
      <c r="DG5" s="30" t="s">
        <v>94</v>
      </c>
      <c r="DH5" s="30" t="s">
        <v>83</v>
      </c>
      <c r="DI5" s="30" t="s">
        <v>84</v>
      </c>
      <c r="DJ5" s="30" t="s">
        <v>85</v>
      </c>
      <c r="DK5" s="30" t="s">
        <v>86</v>
      </c>
      <c r="DL5" s="30" t="s">
        <v>87</v>
      </c>
      <c r="DM5" s="30" t="s">
        <v>88</v>
      </c>
      <c r="DN5" s="30" t="s">
        <v>89</v>
      </c>
      <c r="DO5" s="30" t="s">
        <v>90</v>
      </c>
      <c r="DP5" s="30" t="s">
        <v>91</v>
      </c>
      <c r="DQ5" s="30" t="s">
        <v>92</v>
      </c>
      <c r="DR5" s="30" t="s">
        <v>94</v>
      </c>
      <c r="DS5" s="30" t="s">
        <v>83</v>
      </c>
      <c r="DT5" s="30" t="s">
        <v>84</v>
      </c>
      <c r="DU5" s="30" t="s">
        <v>85</v>
      </c>
      <c r="DV5" s="30" t="s">
        <v>86</v>
      </c>
      <c r="DW5" s="30" t="s">
        <v>87</v>
      </c>
      <c r="DX5" s="30" t="s">
        <v>88</v>
      </c>
      <c r="DY5" s="30" t="s">
        <v>89</v>
      </c>
      <c r="DZ5" s="30" t="s">
        <v>90</v>
      </c>
      <c r="EA5" s="30" t="s">
        <v>91</v>
      </c>
      <c r="EB5" s="30" t="s">
        <v>92</v>
      </c>
      <c r="EC5" s="30" t="s">
        <v>94</v>
      </c>
      <c r="ED5" s="30" t="s">
        <v>83</v>
      </c>
      <c r="EE5" s="30" t="s">
        <v>84</v>
      </c>
      <c r="EF5" s="30" t="s">
        <v>85</v>
      </c>
      <c r="EG5" s="30" t="s">
        <v>86</v>
      </c>
      <c r="EH5" s="30" t="s">
        <v>87</v>
      </c>
      <c r="EI5" s="30" t="s">
        <v>88</v>
      </c>
      <c r="EJ5" s="30" t="s">
        <v>89</v>
      </c>
      <c r="EK5" s="30" t="s">
        <v>90</v>
      </c>
      <c r="EL5" s="30" t="s">
        <v>91</v>
      </c>
      <c r="EM5" s="30" t="s">
        <v>92</v>
      </c>
      <c r="EN5" s="30" t="s">
        <v>94</v>
      </c>
    </row>
    <row r="6" spans="1:144" s="34" customFormat="1">
      <c r="A6" s="26" t="s">
        <v>95</v>
      </c>
      <c r="B6" s="31">
        <f>B7</f>
        <v>2014</v>
      </c>
      <c r="C6" s="31">
        <f t="shared" ref="C6:W6" si="3">C7</f>
        <v>72052</v>
      </c>
      <c r="D6" s="31">
        <f t="shared" si="3"/>
        <v>47</v>
      </c>
      <c r="E6" s="31">
        <f t="shared" si="3"/>
        <v>17</v>
      </c>
      <c r="F6" s="31">
        <f t="shared" si="3"/>
        <v>5</v>
      </c>
      <c r="G6" s="31">
        <f t="shared" si="3"/>
        <v>0</v>
      </c>
      <c r="H6" s="31" t="str">
        <f t="shared" si="3"/>
        <v>福島県　白河市</v>
      </c>
      <c r="I6" s="31" t="str">
        <f t="shared" si="3"/>
        <v>法非適用</v>
      </c>
      <c r="J6" s="31" t="str">
        <f t="shared" si="3"/>
        <v>下水道事業</v>
      </c>
      <c r="K6" s="31" t="str">
        <f t="shared" si="3"/>
        <v>農業集落排水</v>
      </c>
      <c r="L6" s="31" t="str">
        <f t="shared" si="3"/>
        <v>F1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26.53</v>
      </c>
      <c r="P6" s="32">
        <f t="shared" si="3"/>
        <v>100</v>
      </c>
      <c r="Q6" s="32">
        <f t="shared" si="3"/>
        <v>2786</v>
      </c>
      <c r="R6" s="32">
        <f t="shared" si="3"/>
        <v>63186</v>
      </c>
      <c r="S6" s="32">
        <f t="shared" si="3"/>
        <v>305.32</v>
      </c>
      <c r="T6" s="32">
        <f t="shared" si="3"/>
        <v>206.95</v>
      </c>
      <c r="U6" s="32">
        <f t="shared" si="3"/>
        <v>16707</v>
      </c>
      <c r="V6" s="32">
        <f t="shared" si="3"/>
        <v>20.39</v>
      </c>
      <c r="W6" s="32">
        <f t="shared" si="3"/>
        <v>819.37</v>
      </c>
      <c r="X6" s="33">
        <f>IF(X7="",NA(),X7)</f>
        <v>65.290000000000006</v>
      </c>
      <c r="Y6" s="33">
        <f t="shared" ref="Y6:AG6" si="4">IF(Y7="",NA(),Y7)</f>
        <v>63.06</v>
      </c>
      <c r="Z6" s="33">
        <f t="shared" si="4"/>
        <v>66.41</v>
      </c>
      <c r="AA6" s="33">
        <f t="shared" si="4"/>
        <v>50.19</v>
      </c>
      <c r="AB6" s="33">
        <f t="shared" si="4"/>
        <v>69.66</v>
      </c>
      <c r="AC6" s="32" t="e">
        <f t="shared" si="4"/>
        <v>#N/A</v>
      </c>
      <c r="AD6" s="32" t="e">
        <f t="shared" si="4"/>
        <v>#N/A</v>
      </c>
      <c r="AE6" s="32" t="e">
        <f t="shared" si="4"/>
        <v>#N/A</v>
      </c>
      <c r="AF6" s="32" t="e">
        <f t="shared" si="4"/>
        <v>#N/A</v>
      </c>
      <c r="AG6" s="32" t="e">
        <f t="shared" si="4"/>
        <v>#N/A</v>
      </c>
      <c r="AH6" s="32" t="str">
        <f>IF(AH7="","",IF(AH7="-","【-】","【"&amp;SUBSTITUTE(TEXT(AH7,"#,##0.00"),"-","△")&amp;"】"))</f>
        <v/>
      </c>
      <c r="AI6" s="32" t="e">
        <f>IF(AI7="",NA(),AI7)</f>
        <v>#N/A</v>
      </c>
      <c r="AJ6" s="32" t="e">
        <f t="shared" ref="AJ6:AR6" si="5">IF(AJ7="",NA(),AJ7)</f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e">
        <f t="shared" si="5"/>
        <v>#N/A</v>
      </c>
      <c r="AS6" s="32" t="str">
        <f>IF(AS7="","",IF(AS7="-","【-】","【"&amp;SUBSTITUTE(TEXT(AS7,"#,##0.00"),"-","△")&amp;"】"))</f>
        <v/>
      </c>
      <c r="AT6" s="32" t="e">
        <f>IF(AT7="",NA(),AT7)</f>
        <v>#N/A</v>
      </c>
      <c r="AU6" s="32" t="e">
        <f t="shared" ref="AU6:BC6" si="6">IF(AU7="",NA(),AU7)</f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e">
        <f t="shared" si="6"/>
        <v>#N/A</v>
      </c>
      <c r="BD6" s="32" t="str">
        <f>IF(BD7="","",IF(BD7="-","【-】","【"&amp;SUBSTITUTE(TEXT(BD7,"#,##0.00"),"-","△")&amp;"】"))</f>
        <v/>
      </c>
      <c r="BE6" s="33">
        <f>IF(BE7="",NA(),BE7)</f>
        <v>863.18</v>
      </c>
      <c r="BF6" s="33">
        <f t="shared" ref="BF6:BN6" si="7">IF(BF7="",NA(),BF7)</f>
        <v>1346.05</v>
      </c>
      <c r="BG6" s="33">
        <f t="shared" si="7"/>
        <v>1293.6500000000001</v>
      </c>
      <c r="BH6" s="33">
        <f t="shared" si="7"/>
        <v>1322.14</v>
      </c>
      <c r="BI6" s="33">
        <f t="shared" si="7"/>
        <v>1305.1500000000001</v>
      </c>
      <c r="BJ6" s="33">
        <f t="shared" si="7"/>
        <v>1267.26</v>
      </c>
      <c r="BK6" s="33">
        <f t="shared" si="7"/>
        <v>1239.2</v>
      </c>
      <c r="BL6" s="33">
        <f t="shared" si="7"/>
        <v>1197.82</v>
      </c>
      <c r="BM6" s="33">
        <f t="shared" si="7"/>
        <v>547.95000000000005</v>
      </c>
      <c r="BN6" s="33">
        <f t="shared" si="7"/>
        <v>632.94000000000005</v>
      </c>
      <c r="BO6" s="32" t="str">
        <f>IF(BO7="","",IF(BO7="-","【-】","【"&amp;SUBSTITUTE(TEXT(BO7,"#,##0.00"),"-","△")&amp;"】"))</f>
        <v>【992.47】</v>
      </c>
      <c r="BP6" s="33">
        <f>IF(BP7="",NA(),BP7)</f>
        <v>66.02</v>
      </c>
      <c r="BQ6" s="33">
        <f t="shared" ref="BQ6:BY6" si="8">IF(BQ7="",NA(),BQ7)</f>
        <v>21.32</v>
      </c>
      <c r="BR6" s="33">
        <f t="shared" si="8"/>
        <v>19.899999999999999</v>
      </c>
      <c r="BS6" s="33">
        <f t="shared" si="8"/>
        <v>46.72</v>
      </c>
      <c r="BT6" s="33">
        <f t="shared" si="8"/>
        <v>39.83</v>
      </c>
      <c r="BU6" s="33">
        <f t="shared" si="8"/>
        <v>53.42</v>
      </c>
      <c r="BV6" s="33">
        <f t="shared" si="8"/>
        <v>51.56</v>
      </c>
      <c r="BW6" s="33">
        <f t="shared" si="8"/>
        <v>51.03</v>
      </c>
      <c r="BX6" s="33">
        <f t="shared" si="8"/>
        <v>64.86</v>
      </c>
      <c r="BY6" s="33">
        <f t="shared" si="8"/>
        <v>62.3</v>
      </c>
      <c r="BZ6" s="32" t="str">
        <f>IF(BZ7="","",IF(BZ7="-","【-】","【"&amp;SUBSTITUTE(TEXT(BZ7,"#,##0.00"),"-","△")&amp;"】"))</f>
        <v>【51.49】</v>
      </c>
      <c r="CA6" s="33">
        <f>IF(CA7="",NA(),CA7)</f>
        <v>224.63</v>
      </c>
      <c r="CB6" s="33">
        <f t="shared" ref="CB6:CJ6" si="9">IF(CB7="",NA(),CB7)</f>
        <v>653.77</v>
      </c>
      <c r="CC6" s="33">
        <f t="shared" si="9"/>
        <v>756.8</v>
      </c>
      <c r="CD6" s="33">
        <f t="shared" si="9"/>
        <v>321.86</v>
      </c>
      <c r="CE6" s="33">
        <f t="shared" si="9"/>
        <v>388.21</v>
      </c>
      <c r="CF6" s="33">
        <f t="shared" si="9"/>
        <v>269.12</v>
      </c>
      <c r="CG6" s="33">
        <f t="shared" si="9"/>
        <v>283.26</v>
      </c>
      <c r="CH6" s="33">
        <f t="shared" si="9"/>
        <v>289.60000000000002</v>
      </c>
      <c r="CI6" s="33">
        <f t="shared" si="9"/>
        <v>214.41</v>
      </c>
      <c r="CJ6" s="33">
        <f t="shared" si="9"/>
        <v>235.07</v>
      </c>
      <c r="CK6" s="32" t="str">
        <f>IF(CK7="","",IF(CK7="-","【-】","【"&amp;SUBSTITUTE(TEXT(CK7,"#,##0.00"),"-","△")&amp;"】"))</f>
        <v>【295.10】</v>
      </c>
      <c r="CL6" s="33">
        <f>IF(CL7="",NA(),CL7)</f>
        <v>48.21</v>
      </c>
      <c r="CM6" s="33">
        <f t="shared" ref="CM6:CU6" si="10">IF(CM7="",NA(),CM7)</f>
        <v>43.5</v>
      </c>
      <c r="CN6" s="33">
        <f t="shared" si="10"/>
        <v>47.21</v>
      </c>
      <c r="CO6" s="33">
        <f t="shared" si="10"/>
        <v>42.89</v>
      </c>
      <c r="CP6" s="33">
        <f t="shared" si="10"/>
        <v>41.53</v>
      </c>
      <c r="CQ6" s="33">
        <f t="shared" si="10"/>
        <v>54.23</v>
      </c>
      <c r="CR6" s="33">
        <f t="shared" si="10"/>
        <v>55.2</v>
      </c>
      <c r="CS6" s="33">
        <f t="shared" si="10"/>
        <v>54.74</v>
      </c>
      <c r="CT6" s="33">
        <f t="shared" si="10"/>
        <v>60.63</v>
      </c>
      <c r="CU6" s="33">
        <f t="shared" si="10"/>
        <v>58.47</v>
      </c>
      <c r="CV6" s="32" t="str">
        <f>IF(CV7="","",IF(CV7="-","【-】","【"&amp;SUBSTITUTE(TEXT(CV7,"#,##0.00"),"-","△")&amp;"】"))</f>
        <v>【53.32】</v>
      </c>
      <c r="CW6" s="33">
        <f>IF(CW7="",NA(),CW7)</f>
        <v>81.69</v>
      </c>
      <c r="CX6" s="33">
        <f t="shared" ref="CX6:DF6" si="11">IF(CX7="",NA(),CX7)</f>
        <v>83.07</v>
      </c>
      <c r="CY6" s="33">
        <f t="shared" si="11"/>
        <v>81.93</v>
      </c>
      <c r="CZ6" s="33">
        <f t="shared" si="11"/>
        <v>80.81</v>
      </c>
      <c r="DA6" s="33">
        <f t="shared" si="11"/>
        <v>88.28</v>
      </c>
      <c r="DB6" s="33">
        <f t="shared" si="11"/>
        <v>83.61</v>
      </c>
      <c r="DC6" s="33">
        <f t="shared" si="11"/>
        <v>83.73</v>
      </c>
      <c r="DD6" s="33">
        <f t="shared" si="11"/>
        <v>83.88</v>
      </c>
      <c r="DE6" s="33">
        <f t="shared" si="11"/>
        <v>88.66</v>
      </c>
      <c r="DF6" s="33">
        <f t="shared" si="11"/>
        <v>88.58</v>
      </c>
      <c r="DG6" s="32" t="str">
        <f>IF(DG7="","",IF(DG7="-","【-】","【"&amp;SUBSTITUTE(TEXT(DG7,"#,##0.00"),"-","△")&amp;"】"))</f>
        <v>【83.79】</v>
      </c>
      <c r="DH6" s="32" t="e">
        <f>IF(DH7="",NA(),DH7)</f>
        <v>#N/A</v>
      </c>
      <c r="DI6" s="32" t="e">
        <f t="shared" ref="DI6:DQ6" si="12">IF(DI7="",NA(),DI7)</f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e">
        <f t="shared" si="12"/>
        <v>#N/A</v>
      </c>
      <c r="DR6" s="32" t="str">
        <f>IF(DR7="","",IF(DR7="-","【-】","【"&amp;SUBSTITUTE(TEXT(DR7,"#,##0.00"),"-","△")&amp;"】"))</f>
        <v/>
      </c>
      <c r="DS6" s="32" t="e">
        <f>IF(DS7="",NA(),DS7)</f>
        <v>#N/A</v>
      </c>
      <c r="DT6" s="32" t="e">
        <f t="shared" ref="DT6:EB6" si="13">IF(DT7="",NA(),DT7)</f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e">
        <f t="shared" si="13"/>
        <v>#N/A</v>
      </c>
      <c r="EC6" s="32" t="str">
        <f>IF(EC7="","",IF(EC7="-","【-】","【"&amp;SUBSTITUTE(TEXT(EC7,"#,##0.00"),"-","△")&amp;"】"))</f>
        <v/>
      </c>
      <c r="ED6" s="32">
        <f>IF(ED7="",NA(),ED7)</f>
        <v>0</v>
      </c>
      <c r="EE6" s="33">
        <f t="shared" ref="EE6:EM6" si="14">IF(EE7="",NA(),EE7)</f>
        <v>0.11</v>
      </c>
      <c r="EF6" s="33">
        <f t="shared" si="14"/>
        <v>3.3</v>
      </c>
      <c r="EG6" s="32">
        <f t="shared" si="14"/>
        <v>0</v>
      </c>
      <c r="EH6" s="32">
        <f t="shared" si="14"/>
        <v>0</v>
      </c>
      <c r="EI6" s="33">
        <f t="shared" si="14"/>
        <v>0.02</v>
      </c>
      <c r="EJ6" s="33">
        <f t="shared" si="14"/>
        <v>0.03</v>
      </c>
      <c r="EK6" s="33">
        <f t="shared" si="14"/>
        <v>0.04</v>
      </c>
      <c r="EL6" s="33">
        <f t="shared" si="14"/>
        <v>0.01</v>
      </c>
      <c r="EM6" s="33">
        <f t="shared" si="14"/>
        <v>0.03</v>
      </c>
      <c r="EN6" s="32" t="str">
        <f>IF(EN7="","",IF(EN7="-","【-】","【"&amp;SUBSTITUTE(TEXT(EN7,"#,##0.00"),"-","△")&amp;"】"))</f>
        <v>【0.03】</v>
      </c>
    </row>
    <row r="7" spans="1:144" s="34" customFormat="1">
      <c r="A7" s="26"/>
      <c r="B7" s="35">
        <v>2014</v>
      </c>
      <c r="C7" s="35">
        <v>72052</v>
      </c>
      <c r="D7" s="35">
        <v>47</v>
      </c>
      <c r="E7" s="35">
        <v>17</v>
      </c>
      <c r="F7" s="35">
        <v>5</v>
      </c>
      <c r="G7" s="35">
        <v>0</v>
      </c>
      <c r="H7" s="35" t="s">
        <v>96</v>
      </c>
      <c r="I7" s="35" t="s">
        <v>97</v>
      </c>
      <c r="J7" s="35" t="s">
        <v>98</v>
      </c>
      <c r="K7" s="35" t="s">
        <v>99</v>
      </c>
      <c r="L7" s="35" t="s">
        <v>100</v>
      </c>
      <c r="M7" s="36" t="s">
        <v>101</v>
      </c>
      <c r="N7" s="36" t="s">
        <v>102</v>
      </c>
      <c r="O7" s="36">
        <v>26.53</v>
      </c>
      <c r="P7" s="36">
        <v>100</v>
      </c>
      <c r="Q7" s="36">
        <v>2786</v>
      </c>
      <c r="R7" s="36">
        <v>63186</v>
      </c>
      <c r="S7" s="36">
        <v>305.32</v>
      </c>
      <c r="T7" s="36">
        <v>206.95</v>
      </c>
      <c r="U7" s="36">
        <v>16707</v>
      </c>
      <c r="V7" s="36">
        <v>20.39</v>
      </c>
      <c r="W7" s="36">
        <v>819.37</v>
      </c>
      <c r="X7" s="36">
        <v>65.290000000000006</v>
      </c>
      <c r="Y7" s="36">
        <v>63.06</v>
      </c>
      <c r="Z7" s="36">
        <v>66.41</v>
      </c>
      <c r="AA7" s="36">
        <v>50.19</v>
      </c>
      <c r="AB7" s="36">
        <v>69.66</v>
      </c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>
        <v>863.18</v>
      </c>
      <c r="BF7" s="36">
        <v>1346.05</v>
      </c>
      <c r="BG7" s="36">
        <v>1293.6500000000001</v>
      </c>
      <c r="BH7" s="36">
        <v>1322.14</v>
      </c>
      <c r="BI7" s="36">
        <v>1305.1500000000001</v>
      </c>
      <c r="BJ7" s="36">
        <v>1267.26</v>
      </c>
      <c r="BK7" s="36">
        <v>1239.2</v>
      </c>
      <c r="BL7" s="36">
        <v>1197.82</v>
      </c>
      <c r="BM7" s="36">
        <v>547.95000000000005</v>
      </c>
      <c r="BN7" s="36">
        <v>632.94000000000005</v>
      </c>
      <c r="BO7" s="36">
        <v>992.47</v>
      </c>
      <c r="BP7" s="36">
        <v>66.02</v>
      </c>
      <c r="BQ7" s="36">
        <v>21.32</v>
      </c>
      <c r="BR7" s="36">
        <v>19.899999999999999</v>
      </c>
      <c r="BS7" s="36">
        <v>46.72</v>
      </c>
      <c r="BT7" s="36">
        <v>39.83</v>
      </c>
      <c r="BU7" s="36">
        <v>53.42</v>
      </c>
      <c r="BV7" s="36">
        <v>51.56</v>
      </c>
      <c r="BW7" s="36">
        <v>51.03</v>
      </c>
      <c r="BX7" s="36">
        <v>64.86</v>
      </c>
      <c r="BY7" s="36">
        <v>62.3</v>
      </c>
      <c r="BZ7" s="36">
        <v>51.49</v>
      </c>
      <c r="CA7" s="36">
        <v>224.63</v>
      </c>
      <c r="CB7" s="36">
        <v>653.77</v>
      </c>
      <c r="CC7" s="36">
        <v>756.8</v>
      </c>
      <c r="CD7" s="36">
        <v>321.86</v>
      </c>
      <c r="CE7" s="36">
        <v>388.21</v>
      </c>
      <c r="CF7" s="36">
        <v>269.12</v>
      </c>
      <c r="CG7" s="36">
        <v>283.26</v>
      </c>
      <c r="CH7" s="36">
        <v>289.60000000000002</v>
      </c>
      <c r="CI7" s="36">
        <v>214.41</v>
      </c>
      <c r="CJ7" s="36">
        <v>235.07</v>
      </c>
      <c r="CK7" s="36">
        <v>295.10000000000002</v>
      </c>
      <c r="CL7" s="36">
        <v>48.21</v>
      </c>
      <c r="CM7" s="36">
        <v>43.5</v>
      </c>
      <c r="CN7" s="36">
        <v>47.21</v>
      </c>
      <c r="CO7" s="36">
        <v>42.89</v>
      </c>
      <c r="CP7" s="36">
        <v>41.53</v>
      </c>
      <c r="CQ7" s="36">
        <v>54.23</v>
      </c>
      <c r="CR7" s="36">
        <v>55.2</v>
      </c>
      <c r="CS7" s="36">
        <v>54.74</v>
      </c>
      <c r="CT7" s="36">
        <v>60.63</v>
      </c>
      <c r="CU7" s="36">
        <v>58.47</v>
      </c>
      <c r="CV7" s="36">
        <v>53.32</v>
      </c>
      <c r="CW7" s="36">
        <v>81.69</v>
      </c>
      <c r="CX7" s="36">
        <v>83.07</v>
      </c>
      <c r="CY7" s="36">
        <v>81.93</v>
      </c>
      <c r="CZ7" s="36">
        <v>80.81</v>
      </c>
      <c r="DA7" s="36">
        <v>88.28</v>
      </c>
      <c r="DB7" s="36">
        <v>83.61</v>
      </c>
      <c r="DC7" s="36">
        <v>83.73</v>
      </c>
      <c r="DD7" s="36">
        <v>83.88</v>
      </c>
      <c r="DE7" s="36">
        <v>88.66</v>
      </c>
      <c r="DF7" s="36">
        <v>88.58</v>
      </c>
      <c r="DG7" s="36">
        <v>83.79</v>
      </c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>
        <v>0</v>
      </c>
      <c r="EE7" s="36">
        <v>0.11</v>
      </c>
      <c r="EF7" s="36">
        <v>3.3</v>
      </c>
      <c r="EG7" s="36">
        <v>0</v>
      </c>
      <c r="EH7" s="36">
        <v>0</v>
      </c>
      <c r="EI7" s="36">
        <v>0.02</v>
      </c>
      <c r="EJ7" s="36">
        <v>0.03</v>
      </c>
      <c r="EK7" s="36">
        <v>0.04</v>
      </c>
      <c r="EL7" s="36">
        <v>0.01</v>
      </c>
      <c r="EM7" s="36">
        <v>0.03</v>
      </c>
      <c r="EN7" s="36">
        <v>0.03</v>
      </c>
    </row>
    <row r="8" spans="1:144"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</row>
    <row r="9" spans="1:144">
      <c r="A9" s="38"/>
      <c r="B9" s="38" t="s">
        <v>103</v>
      </c>
      <c r="C9" s="38" t="s">
        <v>104</v>
      </c>
      <c r="D9" s="38" t="s">
        <v>105</v>
      </c>
      <c r="E9" s="38" t="s">
        <v>106</v>
      </c>
      <c r="F9" s="38" t="s">
        <v>107</v>
      </c>
      <c r="Q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4">
      <c r="A10" s="38" t="s">
        <v>45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default</cp:lastModifiedBy>
  <cp:lastPrinted>2016-02-12T06:29:05Z</cp:lastPrinted>
  <dcterms:created xsi:type="dcterms:W3CDTF">2016-02-03T09:10:02Z</dcterms:created>
  <dcterms:modified xsi:type="dcterms:W3CDTF">2016-02-15T08:34:56Z</dcterms:modified>
  <cp:category/>
</cp:coreProperties>
</file>