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AI8" i="4" s="1"/>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Z10" i="4"/>
  <c r="R10" i="4"/>
  <c r="J10" i="4"/>
  <c r="B10" i="4"/>
  <c r="AQ8" i="4"/>
  <c r="J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<sst xmlns="http://schemas.openxmlformats.org/spreadsheetml/2006/main" count="218" uniqueCount="108">
  <si>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</si>
  <si>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</si>
  <si>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</si>
  <si>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</si>
  <si>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</si>
  <si>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</si>
  <si>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</si>
  <si>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</si>
  <si>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</si>
  <si>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</si>
  <si>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</si>
  <si>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</si>
  <si>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</si>
  <si>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</si>
  <si>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</si>
  <si>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</si>
  <si>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</si>
  <si>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</si>
  <si>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</si>
  <si>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</si>
  <si>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</si>
  <si>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</si>
  <si>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</si>
  <si>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</si>
  <si>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</si>
  <si>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</si>
  <si>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</si>
  <si>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</si>
  <si>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</si>
  <si>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</si>
  <si>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</si>
  <si>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</si>
  <si>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</si>
  <si>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</si>
  <si>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</si>
  <si>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</si>
  <si>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</si>
  <si>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</si>
  <si>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</si>
  <si>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</si>
  <si>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</si>
  <si>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</si>
  <si>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</si>
  <si>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</si>
  <si>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</si>
  <si>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</si>
  <si>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</si>
  <si>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</si>
  <si>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</si>
  <si>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</si>
  <si>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</si>
  <si>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</si>
  <si>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</si>
  <si>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</si>
  <si>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</si>
  <si>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</si>
  <si>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</si>
  <si>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</si>
  <si>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</si>
  <si>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</si>
  <si>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</si>
  <si>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</si>
  <si>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</si>
  <si>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</si>
  <si>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</si>
  <si>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</si>
  <si>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</si>
  <si>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</si>
  <si>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</si>
  <si>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</si>
  <si>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</si>
  <si>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</si>
  <si>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</si>
  <si>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</si>
  <si>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</si>
  <si>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</si>
  <si>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</si>
  <si>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</si>
  <si>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</si>
  <si>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</si>
  <si>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</si>
  <si>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</si>
  <si>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</si>
  <si>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</si>
  <si>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</si>
  <si>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</si>
  <si>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</si>
  <si>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</si>
  <si>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</si>
  <si>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</si>
  <si>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</si>
  <si>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</si>
  <si>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</si>
  <si>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玉川村</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</si>
  <si>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</si>
  <si>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</si>
  <si>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</si>
  <si>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</si>
  <si>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</si>
  <si>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</si>
  <si>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</si>
  <si>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</si>
  <si>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</si>
  <si>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</si>
  <si>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</si>
  <si>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において50％を割るなど経営状況としては良いとは言えない状況である。この要因としては企業債償還金が影響している。料金回収率のグラフのとおり20％も料金で賄えない状況で一般会計からの繰入金に頼る経営となっている。企業債残高が全国平均や類似団体平均と比較し高い状況にある。そのため給水原価も高い水準で推移しているものと考えられる。上水道と同様料金の見直しを行う必要があるといえる。</t>
    <rPh sb="1" eb="4">
      <t>シュウエキテキ</t>
    </rPh>
    <rPh sb="4" eb="6">
      <t>シュウシ</t>
    </rPh>
    <rPh sb="6" eb="8">
      <t>ヒリツ</t>
    </rPh>
    <rPh sb="16" eb="17">
      <t>ワ</t>
    </rPh>
    <rPh sb="20" eb="22">
      <t>ケイエイ</t>
    </rPh>
    <rPh sb="22" eb="24">
      <t>ジョウキョウ</t>
    </rPh>
    <rPh sb="28" eb="29">
      <t>ヨ</t>
    </rPh>
    <rPh sb="32" eb="33">
      <t>イ</t>
    </rPh>
    <rPh sb="36" eb="38">
      <t>ジョウキョウ</t>
    </rPh>
    <rPh sb="44" eb="46">
      <t>ヨウイン</t>
    </rPh>
    <rPh sb="50" eb="52">
      <t>キギョウ</t>
    </rPh>
    <rPh sb="52" eb="53">
      <t>サイ</t>
    </rPh>
    <rPh sb="53" eb="56">
      <t>ショウカンキン</t>
    </rPh>
    <rPh sb="57" eb="59">
      <t>エイキョウ</t>
    </rPh>
    <rPh sb="64" eb="66">
      <t>リョウキン</t>
    </rPh>
    <rPh sb="66" eb="68">
      <t>カイシュウ</t>
    </rPh>
    <rPh sb="68" eb="69">
      <t>リツ</t>
    </rPh>
    <rPh sb="81" eb="83">
      <t>リョウキン</t>
    </rPh>
    <rPh sb="84" eb="85">
      <t>マカナ</t>
    </rPh>
    <rPh sb="88" eb="90">
      <t>ジョウキョウ</t>
    </rPh>
    <rPh sb="91" eb="93">
      <t>イッパン</t>
    </rPh>
    <rPh sb="93" eb="95">
      <t>カイケイ</t>
    </rPh>
    <rPh sb="98" eb="99">
      <t>ク</t>
    </rPh>
    <rPh sb="99" eb="100">
      <t>イ</t>
    </rPh>
    <rPh sb="100" eb="101">
      <t>キン</t>
    </rPh>
    <rPh sb="102" eb="103">
      <t>タヨ</t>
    </rPh>
    <rPh sb="104" eb="106">
      <t>ケイエイ</t>
    </rPh>
    <rPh sb="113" eb="115">
      <t>キギョウ</t>
    </rPh>
    <rPh sb="115" eb="116">
      <t>サイ</t>
    </rPh>
    <rPh sb="116" eb="118">
      <t>ザンダカ</t>
    </rPh>
    <rPh sb="119" eb="121">
      <t>ゼンコク</t>
    </rPh>
    <rPh sb="121" eb="123">
      <t>ヘイキン</t>
    </rPh>
    <rPh sb="124" eb="126">
      <t>ルイジ</t>
    </rPh>
    <rPh sb="126" eb="128">
      <t>ダンタイ</t>
    </rPh>
    <rPh sb="128" eb="130">
      <t>ヘイキン</t>
    </rPh>
    <rPh sb="131" eb="133">
      <t>ヒカク</t>
    </rPh>
    <rPh sb="134" eb="135">
      <t>タカ</t>
    </rPh>
    <rPh sb="136" eb="138">
      <t>ジョウキョウ</t>
    </rPh>
    <rPh sb="146" eb="148">
      <t>キュウスイ</t>
    </rPh>
    <rPh sb="148" eb="150">
      <t>ゲンカ</t>
    </rPh>
    <rPh sb="151" eb="152">
      <t>タカ</t>
    </rPh>
    <rPh sb="153" eb="155">
      <t>スイジュン</t>
    </rPh>
    <rPh sb="156" eb="158">
      <t>スイイ</t>
    </rPh>
    <rPh sb="165" eb="166">
      <t>カンガ</t>
    </rPh>
    <rPh sb="171" eb="174">
      <t>ジョウスイドウ</t>
    </rPh>
    <rPh sb="175" eb="177">
      <t>ドウヨウ</t>
    </rPh>
    <rPh sb="177" eb="179">
      <t>リョウキン</t>
    </rPh>
    <rPh sb="180" eb="182">
      <t>ミナオ</t>
    </rPh>
    <rPh sb="184" eb="185">
      <t>オコナ</t>
    </rPh>
    <rPh sb="186" eb="188">
      <t>ヒツヨウ</t>
    </rPh>
    <phoneticPr fontId="4"/>
  </si>
  <si>
    <t>　老朽化の状況については平成26年度現在では正確なデータがなく判断できないが、施設建設から20年以上経過し徐々に老朽化していくため、施設更新などに備える期間にあると考える。
　また、平成27年度から簡易水道が上水道に統合され固定資産台帳も整備されたことから上水道同様に計画的な管路、施設更新を行っていきたい。</t>
    <rPh sb="1" eb="4">
      <t>ロウキュウカ</t>
    </rPh>
    <rPh sb="5" eb="7">
      <t>ジョウキョウ</t>
    </rPh>
    <rPh sb="12" eb="14">
      <t>ヘイセイ</t>
    </rPh>
    <rPh sb="16" eb="17">
      <t>ネン</t>
    </rPh>
    <rPh sb="17" eb="18">
      <t>ド</t>
    </rPh>
    <rPh sb="18" eb="20">
      <t>ゲンザイ</t>
    </rPh>
    <rPh sb="22" eb="24">
      <t>セイカク</t>
    </rPh>
    <rPh sb="31" eb="33">
      <t>ハンダン</t>
    </rPh>
    <rPh sb="39" eb="41">
      <t>シセツ</t>
    </rPh>
    <rPh sb="41" eb="43">
      <t>ケンセツ</t>
    </rPh>
    <rPh sb="47" eb="48">
      <t>ネン</t>
    </rPh>
    <rPh sb="48" eb="50">
      <t>イジョウ</t>
    </rPh>
    <rPh sb="50" eb="52">
      <t>ケイカ</t>
    </rPh>
    <rPh sb="53" eb="55">
      <t>ジョジョ</t>
    </rPh>
    <rPh sb="56" eb="59">
      <t>ロウキュウカ</t>
    </rPh>
    <rPh sb="66" eb="68">
      <t>シセツ</t>
    </rPh>
    <rPh sb="68" eb="70">
      <t>コウシン</t>
    </rPh>
    <rPh sb="73" eb="74">
      <t>ソナ</t>
    </rPh>
    <rPh sb="76" eb="78">
      <t>キカン</t>
    </rPh>
    <rPh sb="82" eb="83">
      <t>カンガ</t>
    </rPh>
    <rPh sb="91" eb="93">
      <t>ヘイセイ</t>
    </rPh>
    <rPh sb="95" eb="96">
      <t>トシ</t>
    </rPh>
    <rPh sb="96" eb="97">
      <t>ド</t>
    </rPh>
    <rPh sb="99" eb="101">
      <t>カンイ</t>
    </rPh>
    <rPh sb="101" eb="103">
      <t>スイドウ</t>
    </rPh>
    <rPh sb="104" eb="107">
      <t>ジョウスイドウ</t>
    </rPh>
    <rPh sb="108" eb="110">
      <t>トウゴウ</t>
    </rPh>
    <rPh sb="112" eb="114">
      <t>コテイ</t>
    </rPh>
    <rPh sb="114" eb="116">
      <t>シサン</t>
    </rPh>
    <rPh sb="116" eb="118">
      <t>ダイチョウ</t>
    </rPh>
    <rPh sb="119" eb="121">
      <t>セイビ</t>
    </rPh>
    <rPh sb="128" eb="131">
      <t>ジョウスイドウ</t>
    </rPh>
    <rPh sb="131" eb="133">
      <t>ドウヨウ</t>
    </rPh>
    <rPh sb="134" eb="137">
      <t>ケイカクテキ</t>
    </rPh>
    <rPh sb="138" eb="140">
      <t>カンロ</t>
    </rPh>
    <rPh sb="141" eb="143">
      <t>シセツ</t>
    </rPh>
    <rPh sb="143" eb="145">
      <t>コウシン</t>
    </rPh>
    <rPh sb="146" eb="147">
      <t>オコナ</t>
    </rPh>
    <phoneticPr fontId="4"/>
  </si>
  <si>
    <t>　料金回収率の低さや給水原価の高さなど問題が多く見られるが、平成27年度より上水道事業へ統合されたことから改善へ移行していけるよう経営状況の見直しや料金の見直しを積極的に行っていきたい。
　固定資産の把握ができている今、管路更新などを計画的に行い、上水道同様、経営の改善とともに老朽化の把握・改善を行っていく。</t>
    <rPh sb="1" eb="3">
      <t>リョウキン</t>
    </rPh>
    <rPh sb="3" eb="5">
      <t>カイシュウ</t>
    </rPh>
    <rPh sb="5" eb="6">
      <t>リツ</t>
    </rPh>
    <rPh sb="7" eb="8">
      <t>ヒク</t>
    </rPh>
    <rPh sb="10" eb="12">
      <t>キュウスイ</t>
    </rPh>
    <rPh sb="12" eb="14">
      <t>ゲンカ</t>
    </rPh>
    <rPh sb="15" eb="16">
      <t>タカ</t>
    </rPh>
    <rPh sb="19" eb="21">
      <t>モンダイ</t>
    </rPh>
    <rPh sb="22" eb="23">
      <t>オオ</t>
    </rPh>
    <rPh sb="24" eb="25">
      <t>ミ</t>
    </rPh>
    <rPh sb="30" eb="32">
      <t>ヘイセイ</t>
    </rPh>
    <rPh sb="34" eb="35">
      <t>ネン</t>
    </rPh>
    <rPh sb="35" eb="36">
      <t>ド</t>
    </rPh>
    <rPh sb="38" eb="41">
      <t>ジョウスイドウ</t>
    </rPh>
    <rPh sb="41" eb="43">
      <t>ジギョウ</t>
    </rPh>
    <rPh sb="44" eb="46">
      <t>トウゴウ</t>
    </rPh>
    <rPh sb="53" eb="55">
      <t>カイゼン</t>
    </rPh>
    <rPh sb="56" eb="58">
      <t>イコウ</t>
    </rPh>
    <rPh sb="65" eb="67">
      <t>ケイエイ</t>
    </rPh>
    <rPh sb="67" eb="69">
      <t>ジョウキョウ</t>
    </rPh>
    <rPh sb="70" eb="72">
      <t>ミナオ</t>
    </rPh>
    <rPh sb="74" eb="76">
      <t>リョウキン</t>
    </rPh>
    <rPh sb="77" eb="79">
      <t>ミナオ</t>
    </rPh>
    <rPh sb="81" eb="84">
      <t>セッキョクテキ</t>
    </rPh>
    <rPh sb="85" eb="86">
      <t>オコナ</t>
    </rPh>
    <rPh sb="95" eb="97">
      <t>コテイ</t>
    </rPh>
    <rPh sb="97" eb="99">
      <t>シサン</t>
    </rPh>
    <rPh sb="100" eb="102">
      <t>ハアク</t>
    </rPh>
    <rPh sb="108" eb="109">
      <t>イマ</t>
    </rPh>
    <rPh sb="110" eb="112">
      <t>カンロ</t>
    </rPh>
    <rPh sb="112" eb="114">
      <t>コウシン</t>
    </rPh>
    <rPh sb="117" eb="120">
      <t>ケイカクテキ</t>
    </rPh>
    <rPh sb="121" eb="122">
      <t>オコナ</t>
    </rPh>
    <rPh sb="124" eb="127">
      <t>ジョウスイドウ</t>
    </rPh>
    <rPh sb="127" eb="129">
      <t>ドウヨウ</t>
    </rPh>
    <rPh sb="130" eb="132">
      <t>ケイエイ</t>
    </rPh>
    <rPh sb="133" eb="135">
      <t>カイゼン</t>
    </rPh>
    <rPh sb="139" eb="142">
      <t>ロウキュウカ</t>
    </rPh>
    <rPh sb="143" eb="145">
      <t>ハアク</t>
    </rPh>
    <rPh sb="146" eb="148">
      <t>カイゼン</t>
    </rPh>
    <rPh sb="149" eb="15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</si>
</sst>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8775424"/>
        <c:axId val="7877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78775424"/>
        <c:axId val="78777344"/>
      </c:lineChart>
      <c:dateAx>
        <c:axId val="78775424"/>
        <c:scaling>
          <c:orientation val="minMax"/>
        </c:scaling>
        <c:delete val="1"/>
        <c:axPos val="b"/>
        <c:numFmt formatCode="ge" sourceLinked="1"/>
        <c:majorTickMark val="none"/>
        <c:minorTickMark val="none"/>
        <c:tickLblPos val="none"/>
        <c:crossAx val="78777344"/>
        <c:crosses val="autoZero"/>
        <c:auto val="1"/>
        <c:lblOffset val="100"/>
        <c:baseTimeUnit val="years"/>
      </c:dateAx>
      <c:valAx>
        <c:axId val="7877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77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32.94</c:v>
                </c:pt>
                <c:pt idx="1">
                  <c:v>33.18</c:v>
                </c:pt>
                <c:pt idx="2">
                  <c:v>38.369999999999997</c:v>
                </c:pt>
                <c:pt idx="3">
                  <c:v>35.840000000000003</c:v>
                </c:pt>
                <c:pt idx="4">
                  <c:v>36.659999999999997</c:v>
                </c:pt>
              </c:numCache>
            </c:numRef>
          </c:val>
        </c:ser>
        <c:dLbls>
          <c:showLegendKey val="0"/>
          <c:showVal val="0"/>
          <c:showCatName val="0"/>
          <c:showSerName val="0"/>
          <c:showPercent val="0"/>
          <c:showBubbleSize val="0"/>
        </c:dLbls>
        <c:gapWidth val="150"/>
        <c:axId val="88229376"/>
        <c:axId val="8823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51.56</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88229376"/>
        <c:axId val="88231296"/>
      </c:lineChart>
      <c:dateAx>
        <c:axId val="88229376"/>
        <c:scaling>
          <c:orientation val="minMax"/>
        </c:scaling>
        <c:delete val="1"/>
        <c:axPos val="b"/>
        <c:numFmt formatCode="ge" sourceLinked="1"/>
        <c:majorTickMark val="none"/>
        <c:minorTickMark val="none"/>
        <c:tickLblPos val="none"/>
        <c:crossAx val="88231296"/>
        <c:crosses val="autoZero"/>
        <c:auto val="1"/>
        <c:lblOffset val="100"/>
        <c:baseTimeUnit val="years"/>
      </c:dateAx>
      <c:valAx>
        <c:axId val="8823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2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82.34</c:v>
                </c:pt>
                <c:pt idx="1">
                  <c:v>81</c:v>
                </c:pt>
                <c:pt idx="2">
                  <c:v>69.489999999999995</c:v>
                </c:pt>
                <c:pt idx="3">
                  <c:v>75.709999999999994</c:v>
                </c:pt>
                <c:pt idx="4">
                  <c:v>75.78</c:v>
                </c:pt>
              </c:numCache>
            </c:numRef>
          </c:val>
        </c:ser>
        <c:dLbls>
          <c:showLegendKey val="0"/>
          <c:showVal val="0"/>
          <c:showCatName val="0"/>
          <c:showSerName val="0"/>
          <c:showPercent val="0"/>
          <c:showBubbleSize val="0"/>
        </c:dLbls>
        <c:gapWidth val="150"/>
        <c:axId val="88278144"/>
        <c:axId val="8828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75.58</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88278144"/>
        <c:axId val="88280064"/>
      </c:lineChart>
      <c:dateAx>
        <c:axId val="88278144"/>
        <c:scaling>
          <c:orientation val="minMax"/>
        </c:scaling>
        <c:delete val="1"/>
        <c:axPos val="b"/>
        <c:numFmt formatCode="ge" sourceLinked="1"/>
        <c:majorTickMark val="none"/>
        <c:minorTickMark val="none"/>
        <c:tickLblPos val="none"/>
        <c:crossAx val="88280064"/>
        <c:crosses val="autoZero"/>
        <c:auto val="1"/>
        <c:lblOffset val="100"/>
        <c:baseTimeUnit val="years"/>
      </c:dateAx>
      <c:valAx>
        <c:axId val="8828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7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49.8</c:v>
                </c:pt>
                <c:pt idx="1">
                  <c:v>62.24</c:v>
                </c:pt>
                <c:pt idx="2">
                  <c:v>48.63</c:v>
                </c:pt>
                <c:pt idx="3">
                  <c:v>40.159999999999997</c:v>
                </c:pt>
                <c:pt idx="4">
                  <c:v>49.89</c:v>
                </c:pt>
              </c:numCache>
            </c:numRef>
          </c:val>
        </c:ser>
        <c:dLbls>
          <c:showLegendKey val="0"/>
          <c:showVal val="0"/>
          <c:showCatName val="0"/>
          <c:showSerName val="0"/>
          <c:showPercent val="0"/>
          <c:showBubbleSize val="0"/>
        </c:dLbls>
        <c:gapWidth val="150"/>
        <c:axId val="78828288"/>
        <c:axId val="788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71.510000000000005</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78828288"/>
        <c:axId val="78830208"/>
      </c:lineChart>
      <c:dateAx>
        <c:axId val="78828288"/>
        <c:scaling>
          <c:orientation val="minMax"/>
        </c:scaling>
        <c:delete val="1"/>
        <c:axPos val="b"/>
        <c:numFmt formatCode="ge" sourceLinked="1"/>
        <c:majorTickMark val="none"/>
        <c:minorTickMark val="none"/>
        <c:tickLblPos val="none"/>
        <c:crossAx val="78830208"/>
        <c:crosses val="autoZero"/>
        <c:auto val="1"/>
        <c:lblOffset val="100"/>
        <c:baseTimeUnit val="years"/>
      </c:dateAx>
      <c:valAx>
        <c:axId val="788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8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908736"/>
        <c:axId val="8791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908736"/>
        <c:axId val="87910656"/>
      </c:lineChart>
      <c:dateAx>
        <c:axId val="87908736"/>
        <c:scaling>
          <c:orientation val="minMax"/>
        </c:scaling>
        <c:delete val="1"/>
        <c:axPos val="b"/>
        <c:numFmt formatCode="ge" sourceLinked="1"/>
        <c:majorTickMark val="none"/>
        <c:minorTickMark val="none"/>
        <c:tickLblPos val="none"/>
        <c:crossAx val="87910656"/>
        <c:crosses val="autoZero"/>
        <c:auto val="1"/>
        <c:lblOffset val="100"/>
        <c:baseTimeUnit val="years"/>
      </c:dateAx>
      <c:valAx>
        <c:axId val="8791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0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018944"/>
        <c:axId val="8802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018944"/>
        <c:axId val="88020864"/>
      </c:lineChart>
      <c:dateAx>
        <c:axId val="88018944"/>
        <c:scaling>
          <c:orientation val="minMax"/>
        </c:scaling>
        <c:delete val="1"/>
        <c:axPos val="b"/>
        <c:numFmt formatCode="ge" sourceLinked="1"/>
        <c:majorTickMark val="none"/>
        <c:minorTickMark val="none"/>
        <c:tickLblPos val="none"/>
        <c:crossAx val="88020864"/>
        <c:crosses val="autoZero"/>
        <c:auto val="1"/>
        <c:lblOffset val="100"/>
        <c:baseTimeUnit val="years"/>
      </c:dateAx>
      <c:valAx>
        <c:axId val="8802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1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053248"/>
        <c:axId val="8805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053248"/>
        <c:axId val="88055168"/>
      </c:lineChart>
      <c:dateAx>
        <c:axId val="88053248"/>
        <c:scaling>
          <c:orientation val="minMax"/>
        </c:scaling>
        <c:delete val="1"/>
        <c:axPos val="b"/>
        <c:numFmt formatCode="ge" sourceLinked="1"/>
        <c:majorTickMark val="none"/>
        <c:minorTickMark val="none"/>
        <c:tickLblPos val="none"/>
        <c:crossAx val="88055168"/>
        <c:crosses val="autoZero"/>
        <c:auto val="1"/>
        <c:lblOffset val="100"/>
        <c:baseTimeUnit val="years"/>
      </c:dateAx>
      <c:valAx>
        <c:axId val="8805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5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360448"/>
        <c:axId val="8836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360448"/>
        <c:axId val="88362368"/>
      </c:lineChart>
      <c:dateAx>
        <c:axId val="88360448"/>
        <c:scaling>
          <c:orientation val="minMax"/>
        </c:scaling>
        <c:delete val="1"/>
        <c:axPos val="b"/>
        <c:numFmt formatCode="ge" sourceLinked="1"/>
        <c:majorTickMark val="none"/>
        <c:minorTickMark val="none"/>
        <c:tickLblPos val="none"/>
        <c:crossAx val="88362368"/>
        <c:crosses val="autoZero"/>
        <c:auto val="1"/>
        <c:lblOffset val="100"/>
        <c:baseTimeUnit val="years"/>
      </c:dateAx>
      <c:valAx>
        <c:axId val="8836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6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6324.61</c:v>
                </c:pt>
                <c:pt idx="1">
                  <c:v>5396.72</c:v>
                </c:pt>
                <c:pt idx="2">
                  <c:v>4421.3</c:v>
                </c:pt>
                <c:pt idx="3">
                  <c:v>4449.34</c:v>
                </c:pt>
                <c:pt idx="4">
                  <c:v>3532.98</c:v>
                </c:pt>
              </c:numCache>
            </c:numRef>
          </c:val>
        </c:ser>
        <c:dLbls>
          <c:showLegendKey val="0"/>
          <c:showVal val="0"/>
          <c:showCatName val="0"/>
          <c:showSerName val="0"/>
          <c:showPercent val="0"/>
          <c:showBubbleSize val="0"/>
        </c:dLbls>
        <c:gapWidth val="150"/>
        <c:axId val="88396928"/>
        <c:axId val="8839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1450.45</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88396928"/>
        <c:axId val="88398848"/>
      </c:lineChart>
      <c:dateAx>
        <c:axId val="88396928"/>
        <c:scaling>
          <c:orientation val="minMax"/>
        </c:scaling>
        <c:delete val="1"/>
        <c:axPos val="b"/>
        <c:numFmt formatCode="ge" sourceLinked="1"/>
        <c:majorTickMark val="none"/>
        <c:minorTickMark val="none"/>
        <c:tickLblPos val="none"/>
        <c:crossAx val="88398848"/>
        <c:crosses val="autoZero"/>
        <c:auto val="1"/>
        <c:lblOffset val="100"/>
        <c:baseTimeUnit val="years"/>
      </c:dateAx>
      <c:valAx>
        <c:axId val="8839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9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14.81</c:v>
                </c:pt>
                <c:pt idx="1">
                  <c:v>17.25</c:v>
                </c:pt>
                <c:pt idx="2">
                  <c:v>16.55</c:v>
                </c:pt>
                <c:pt idx="3">
                  <c:v>18.36</c:v>
                </c:pt>
                <c:pt idx="4">
                  <c:v>18.75</c:v>
                </c:pt>
              </c:numCache>
            </c:numRef>
          </c:val>
        </c:ser>
        <c:dLbls>
          <c:showLegendKey val="0"/>
          <c:showVal val="0"/>
          <c:showCatName val="0"/>
          <c:showSerName val="0"/>
          <c:showPercent val="0"/>
          <c:showBubbleSize val="0"/>
        </c:dLbls>
        <c:gapWidth val="150"/>
        <c:axId val="88087168"/>
        <c:axId val="8811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33.96</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88087168"/>
        <c:axId val="88113920"/>
      </c:lineChart>
      <c:dateAx>
        <c:axId val="88087168"/>
        <c:scaling>
          <c:orientation val="minMax"/>
        </c:scaling>
        <c:delete val="1"/>
        <c:axPos val="b"/>
        <c:numFmt formatCode="ge" sourceLinked="1"/>
        <c:majorTickMark val="none"/>
        <c:minorTickMark val="none"/>
        <c:tickLblPos val="none"/>
        <c:crossAx val="88113920"/>
        <c:crosses val="autoZero"/>
        <c:auto val="1"/>
        <c:lblOffset val="100"/>
        <c:baseTimeUnit val="years"/>
      </c:dateAx>
      <c:valAx>
        <c:axId val="8811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8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1136.3599999999999</c:v>
                </c:pt>
                <c:pt idx="1">
                  <c:v>1088.0899999999999</c:v>
                </c:pt>
                <c:pt idx="2">
                  <c:v>1316.55</c:v>
                </c:pt>
                <c:pt idx="3">
                  <c:v>1083.8</c:v>
                </c:pt>
                <c:pt idx="4">
                  <c:v>1211.54</c:v>
                </c:pt>
              </c:numCache>
            </c:numRef>
          </c:val>
        </c:ser>
        <c:dLbls>
          <c:showLegendKey val="0"/>
          <c:showVal val="0"/>
          <c:showCatName val="0"/>
          <c:showSerName val="0"/>
          <c:showPercent val="0"/>
          <c:showBubbleSize val="0"/>
        </c:dLbls>
        <c:gapWidth val="150"/>
        <c:axId val="88135552"/>
        <c:axId val="8814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512.74</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88135552"/>
        <c:axId val="88141824"/>
      </c:lineChart>
      <c:dateAx>
        <c:axId val="88135552"/>
        <c:scaling>
          <c:orientation val="minMax"/>
        </c:scaling>
        <c:delete val="1"/>
        <c:axPos val="b"/>
        <c:numFmt formatCode="ge" sourceLinked="1"/>
        <c:majorTickMark val="none"/>
        <c:minorTickMark val="none"/>
        <c:tickLblPos val="none"/>
        <c:crossAx val="88141824"/>
        <c:crosses val="autoZero"/>
        <c:auto val="1"/>
        <c:lblOffset val="100"/>
        <c:baseTimeUnit val="years"/>
      </c:dateAx>
      <c:valAx>
        <c:axId val="8814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3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Q4" zoomScale="70" zoomScaleNormal="70" workbookViewId="0">
      <selection activeCell="AY10" sqref="AY10:BF1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福島県　玉川村</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6992</v>
      </c>
      <c r="AJ8" s="74"/>
      <c r="AK8" s="74"/>
      <c r="AL8" s="74"/>
      <c r="AM8" s="74"/>
      <c r="AN8" s="74"/>
      <c r="AO8" s="74"/>
      <c r="AP8" s="75"/>
      <c r="AQ8" s="56">
        <f>データ!R6</f>
        <v>46.67</v>
      </c>
      <c r="AR8" s="56"/>
      <c r="AS8" s="56"/>
      <c r="AT8" s="56"/>
      <c r="AU8" s="56"/>
      <c r="AV8" s="56"/>
      <c r="AW8" s="56"/>
      <c r="AX8" s="56"/>
      <c r="AY8" s="56">
        <f>データ!S6</f>
        <v>149.82</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4.7</v>
      </c>
      <c r="S10" s="56"/>
      <c r="T10" s="56"/>
      <c r="U10" s="56"/>
      <c r="V10" s="56"/>
      <c r="W10" s="56"/>
      <c r="X10" s="56"/>
      <c r="Y10" s="56"/>
      <c r="Z10" s="64">
        <f>データ!P6</f>
        <v>3560</v>
      </c>
      <c r="AA10" s="64"/>
      <c r="AB10" s="64"/>
      <c r="AC10" s="64"/>
      <c r="AD10" s="64"/>
      <c r="AE10" s="64"/>
      <c r="AF10" s="64"/>
      <c r="AG10" s="64"/>
      <c r="AH10" s="2"/>
      <c r="AI10" s="64">
        <f>データ!T6</f>
        <v>327</v>
      </c>
      <c r="AJ10" s="64"/>
      <c r="AK10" s="64"/>
      <c r="AL10" s="64"/>
      <c r="AM10" s="64"/>
      <c r="AN10" s="64"/>
      <c r="AO10" s="64"/>
      <c r="AP10" s="64"/>
      <c r="AQ10" s="56">
        <f>データ!U6</f>
        <v>2.2000000000000002</v>
      </c>
      <c r="AR10" s="56"/>
      <c r="AS10" s="56"/>
      <c r="AT10" s="56"/>
      <c r="AU10" s="56"/>
      <c r="AV10" s="56"/>
      <c r="AW10" s="56"/>
      <c r="AX10" s="56"/>
      <c r="AY10" s="56">
        <f>データ!V6</f>
        <v>148.63999999999999</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75027</v>
      </c>
      <c r="D6" s="31">
        <f t="shared" si="3"/>
        <v>47</v>
      </c>
      <c r="E6" s="31">
        <f t="shared" si="3"/>
        <v>1</v>
      </c>
      <c r="F6" s="31">
        <f t="shared" si="3"/>
        <v>0</v>
      </c>
      <c r="G6" s="31">
        <f t="shared" si="3"/>
        <v>0</v>
      </c>
      <c r="H6" s="31" t="str">
        <f t="shared" si="3"/>
        <v>福島県　玉川村</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4.7</v>
      </c>
      <c r="P6" s="32">
        <f t="shared" si="3"/>
        <v>3560</v>
      </c>
      <c r="Q6" s="32">
        <f t="shared" si="3"/>
        <v>6992</v>
      </c>
      <c r="R6" s="32">
        <f t="shared" si="3"/>
        <v>46.67</v>
      </c>
      <c r="S6" s="32">
        <f t="shared" si="3"/>
        <v>149.82</v>
      </c>
      <c r="T6" s="32">
        <f t="shared" si="3"/>
        <v>327</v>
      </c>
      <c r="U6" s="32">
        <f t="shared" si="3"/>
        <v>2.2000000000000002</v>
      </c>
      <c r="V6" s="32">
        <f t="shared" si="3"/>
        <v>148.63999999999999</v>
      </c>
      <c r="W6" s="33">
        <f>IF(W7="",NA(),W7)</f>
        <v>49.8</v>
      </c>
      <c r="X6" s="33">
        <f t="shared" ref="X6:AF6" si="4">IF(X7="",NA(),X7)</f>
        <v>62.24</v>
      </c>
      <c r="Y6" s="33">
        <f t="shared" si="4"/>
        <v>48.63</v>
      </c>
      <c r="Z6" s="33">
        <f t="shared" si="4"/>
        <v>40.159999999999997</v>
      </c>
      <c r="AA6" s="33">
        <f t="shared" si="4"/>
        <v>49.89</v>
      </c>
      <c r="AB6" s="33">
        <f t="shared" si="4"/>
        <v>71.510000000000005</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6324.61</v>
      </c>
      <c r="BE6" s="33">
        <f t="shared" ref="BE6:BM6" si="7">IF(BE7="",NA(),BE7)</f>
        <v>5396.72</v>
      </c>
      <c r="BF6" s="33">
        <f t="shared" si="7"/>
        <v>4421.3</v>
      </c>
      <c r="BG6" s="33">
        <f t="shared" si="7"/>
        <v>4449.34</v>
      </c>
      <c r="BH6" s="33">
        <f t="shared" si="7"/>
        <v>3532.98</v>
      </c>
      <c r="BI6" s="33">
        <f t="shared" si="7"/>
        <v>1450.45</v>
      </c>
      <c r="BJ6" s="33">
        <f t="shared" si="7"/>
        <v>1442.51</v>
      </c>
      <c r="BK6" s="33">
        <f t="shared" si="7"/>
        <v>1496.15</v>
      </c>
      <c r="BL6" s="33">
        <f t="shared" si="7"/>
        <v>1462.56</v>
      </c>
      <c r="BM6" s="33">
        <f t="shared" si="7"/>
        <v>1486.62</v>
      </c>
      <c r="BN6" s="32" t="str">
        <f>IF(BN7="","",IF(BN7="-","【-】","【"&amp;SUBSTITUTE(TEXT(BN7,"#,##0.00"),"-","△")&amp;"】"))</f>
        <v>【1,239.32】</v>
      </c>
      <c r="BO6" s="33">
        <f>IF(BO7="",NA(),BO7)</f>
        <v>14.81</v>
      </c>
      <c r="BP6" s="33">
        <f t="shared" ref="BP6:BX6" si="8">IF(BP7="",NA(),BP7)</f>
        <v>17.25</v>
      </c>
      <c r="BQ6" s="33">
        <f t="shared" si="8"/>
        <v>16.55</v>
      </c>
      <c r="BR6" s="33">
        <f t="shared" si="8"/>
        <v>18.36</v>
      </c>
      <c r="BS6" s="33">
        <f t="shared" si="8"/>
        <v>18.75</v>
      </c>
      <c r="BT6" s="33">
        <f t="shared" si="8"/>
        <v>33.96</v>
      </c>
      <c r="BU6" s="33">
        <f t="shared" si="8"/>
        <v>33.299999999999997</v>
      </c>
      <c r="BV6" s="33">
        <f t="shared" si="8"/>
        <v>33.01</v>
      </c>
      <c r="BW6" s="33">
        <f t="shared" si="8"/>
        <v>32.39</v>
      </c>
      <c r="BX6" s="33">
        <f t="shared" si="8"/>
        <v>24.39</v>
      </c>
      <c r="BY6" s="32" t="str">
        <f>IF(BY7="","",IF(BY7="-","【-】","【"&amp;SUBSTITUTE(TEXT(BY7,"#,##0.00"),"-","△")&amp;"】"))</f>
        <v>【36.33】</v>
      </c>
      <c r="BZ6" s="33">
        <f>IF(BZ7="",NA(),BZ7)</f>
        <v>1136.3599999999999</v>
      </c>
      <c r="CA6" s="33">
        <f t="shared" ref="CA6:CI6" si="9">IF(CA7="",NA(),CA7)</f>
        <v>1088.0899999999999</v>
      </c>
      <c r="CB6" s="33">
        <f t="shared" si="9"/>
        <v>1316.55</v>
      </c>
      <c r="CC6" s="33">
        <f t="shared" si="9"/>
        <v>1083.8</v>
      </c>
      <c r="CD6" s="33">
        <f t="shared" si="9"/>
        <v>1211.54</v>
      </c>
      <c r="CE6" s="33">
        <f t="shared" si="9"/>
        <v>512.74</v>
      </c>
      <c r="CF6" s="33">
        <f t="shared" si="9"/>
        <v>526.57000000000005</v>
      </c>
      <c r="CG6" s="33">
        <f t="shared" si="9"/>
        <v>523.08000000000004</v>
      </c>
      <c r="CH6" s="33">
        <f t="shared" si="9"/>
        <v>530.83000000000004</v>
      </c>
      <c r="CI6" s="33">
        <f t="shared" si="9"/>
        <v>734.18</v>
      </c>
      <c r="CJ6" s="32" t="str">
        <f>IF(CJ7="","",IF(CJ7="-","【-】","【"&amp;SUBSTITUTE(TEXT(CJ7,"#,##0.00"),"-","△")&amp;"】"))</f>
        <v>【476.46】</v>
      </c>
      <c r="CK6" s="33">
        <f>IF(CK7="",NA(),CK7)</f>
        <v>32.94</v>
      </c>
      <c r="CL6" s="33">
        <f t="shared" ref="CL6:CT6" si="10">IF(CL7="",NA(),CL7)</f>
        <v>33.18</v>
      </c>
      <c r="CM6" s="33">
        <f t="shared" si="10"/>
        <v>38.369999999999997</v>
      </c>
      <c r="CN6" s="33">
        <f t="shared" si="10"/>
        <v>35.840000000000003</v>
      </c>
      <c r="CO6" s="33">
        <f t="shared" si="10"/>
        <v>36.659999999999997</v>
      </c>
      <c r="CP6" s="33">
        <f t="shared" si="10"/>
        <v>51.56</v>
      </c>
      <c r="CQ6" s="33">
        <f t="shared" si="10"/>
        <v>50.66</v>
      </c>
      <c r="CR6" s="33">
        <f t="shared" si="10"/>
        <v>51.11</v>
      </c>
      <c r="CS6" s="33">
        <f t="shared" si="10"/>
        <v>50.49</v>
      </c>
      <c r="CT6" s="33">
        <f t="shared" si="10"/>
        <v>48.36</v>
      </c>
      <c r="CU6" s="32" t="str">
        <f>IF(CU7="","",IF(CU7="-","【-】","【"&amp;SUBSTITUTE(TEXT(CU7,"#,##0.00"),"-","△")&amp;"】"))</f>
        <v>【58.19】</v>
      </c>
      <c r="CV6" s="33">
        <f>IF(CV7="",NA(),CV7)</f>
        <v>82.34</v>
      </c>
      <c r="CW6" s="33">
        <f t="shared" ref="CW6:DE6" si="11">IF(CW7="",NA(),CW7)</f>
        <v>81</v>
      </c>
      <c r="CX6" s="33">
        <f t="shared" si="11"/>
        <v>69.489999999999995</v>
      </c>
      <c r="CY6" s="33">
        <f t="shared" si="11"/>
        <v>75.709999999999994</v>
      </c>
      <c r="CZ6" s="33">
        <f t="shared" si="11"/>
        <v>75.78</v>
      </c>
      <c r="DA6" s="33">
        <f t="shared" si="11"/>
        <v>75.58</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0.5</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75027</v>
      </c>
      <c r="D7" s="35">
        <v>47</v>
      </c>
      <c r="E7" s="35">
        <v>1</v>
      </c>
      <c r="F7" s="35">
        <v>0</v>
      </c>
      <c r="G7" s="35">
        <v>0</v>
      </c>
      <c r="H7" s="35" t="s">
        <v>93</v>
      </c>
      <c r="I7" s="35" t="s">
        <v>94</v>
      </c>
      <c r="J7" s="35" t="s">
        <v>95</v>
      </c>
      <c r="K7" s="35" t="s">
        <v>96</v>
      </c>
      <c r="L7" s="35" t="s">
        <v>97</v>
      </c>
      <c r="M7" s="36" t="s">
        <v>98</v>
      </c>
      <c r="N7" s="36" t="s">
        <v>99</v>
      </c>
      <c r="O7" s="36">
        <v>4.7</v>
      </c>
      <c r="P7" s="36">
        <v>3560</v>
      </c>
      <c r="Q7" s="36">
        <v>6992</v>
      </c>
      <c r="R7" s="36">
        <v>46.67</v>
      </c>
      <c r="S7" s="36">
        <v>149.82</v>
      </c>
      <c r="T7" s="36">
        <v>327</v>
      </c>
      <c r="U7" s="36">
        <v>2.2000000000000002</v>
      </c>
      <c r="V7" s="36">
        <v>148.63999999999999</v>
      </c>
      <c r="W7" s="36">
        <v>49.8</v>
      </c>
      <c r="X7" s="36">
        <v>62.24</v>
      </c>
      <c r="Y7" s="36">
        <v>48.63</v>
      </c>
      <c r="Z7" s="36">
        <v>40.159999999999997</v>
      </c>
      <c r="AA7" s="36">
        <v>49.89</v>
      </c>
      <c r="AB7" s="36">
        <v>71.510000000000005</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6324.61</v>
      </c>
      <c r="BE7" s="36">
        <v>5396.72</v>
      </c>
      <c r="BF7" s="36">
        <v>4421.3</v>
      </c>
      <c r="BG7" s="36">
        <v>4449.34</v>
      </c>
      <c r="BH7" s="36">
        <v>3532.98</v>
      </c>
      <c r="BI7" s="36">
        <v>1450.45</v>
      </c>
      <c r="BJ7" s="36">
        <v>1442.51</v>
      </c>
      <c r="BK7" s="36">
        <v>1496.15</v>
      </c>
      <c r="BL7" s="36">
        <v>1462.56</v>
      </c>
      <c r="BM7" s="36">
        <v>1486.62</v>
      </c>
      <c r="BN7" s="36">
        <v>1239.32</v>
      </c>
      <c r="BO7" s="36">
        <v>14.81</v>
      </c>
      <c r="BP7" s="36">
        <v>17.25</v>
      </c>
      <c r="BQ7" s="36">
        <v>16.55</v>
      </c>
      <c r="BR7" s="36">
        <v>18.36</v>
      </c>
      <c r="BS7" s="36">
        <v>18.75</v>
      </c>
      <c r="BT7" s="36">
        <v>33.96</v>
      </c>
      <c r="BU7" s="36">
        <v>33.299999999999997</v>
      </c>
      <c r="BV7" s="36">
        <v>33.01</v>
      </c>
      <c r="BW7" s="36">
        <v>32.39</v>
      </c>
      <c r="BX7" s="36">
        <v>24.39</v>
      </c>
      <c r="BY7" s="36">
        <v>36.33</v>
      </c>
      <c r="BZ7" s="36">
        <v>1136.3599999999999</v>
      </c>
      <c r="CA7" s="36">
        <v>1088.0899999999999</v>
      </c>
      <c r="CB7" s="36">
        <v>1316.55</v>
      </c>
      <c r="CC7" s="36">
        <v>1083.8</v>
      </c>
      <c r="CD7" s="36">
        <v>1211.54</v>
      </c>
      <c r="CE7" s="36">
        <v>512.74</v>
      </c>
      <c r="CF7" s="36">
        <v>526.57000000000005</v>
      </c>
      <c r="CG7" s="36">
        <v>523.08000000000004</v>
      </c>
      <c r="CH7" s="36">
        <v>530.83000000000004</v>
      </c>
      <c r="CI7" s="36">
        <v>734.18</v>
      </c>
      <c r="CJ7" s="36">
        <v>476.46</v>
      </c>
      <c r="CK7" s="36">
        <v>32.94</v>
      </c>
      <c r="CL7" s="36">
        <v>33.18</v>
      </c>
      <c r="CM7" s="36">
        <v>38.369999999999997</v>
      </c>
      <c r="CN7" s="36">
        <v>35.840000000000003</v>
      </c>
      <c r="CO7" s="36">
        <v>36.659999999999997</v>
      </c>
      <c r="CP7" s="36">
        <v>51.56</v>
      </c>
      <c r="CQ7" s="36">
        <v>50.66</v>
      </c>
      <c r="CR7" s="36">
        <v>51.11</v>
      </c>
      <c r="CS7" s="36">
        <v>50.49</v>
      </c>
      <c r="CT7" s="36">
        <v>48.36</v>
      </c>
      <c r="CU7" s="36">
        <v>58.19</v>
      </c>
      <c r="CV7" s="36">
        <v>82.34</v>
      </c>
      <c r="CW7" s="36">
        <v>81</v>
      </c>
      <c r="CX7" s="36">
        <v>69.489999999999995</v>
      </c>
      <c r="CY7" s="36">
        <v>75.709999999999994</v>
      </c>
      <c r="CZ7" s="36">
        <v>75.78</v>
      </c>
      <c r="DA7" s="36">
        <v>75.58</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0.5</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H-OWADA</cp:lastModifiedBy>
  <dcterms:created xsi:type="dcterms:W3CDTF">2016-01-18T05:00:44Z</dcterms:created>
  <dcterms:modified xsi:type="dcterms:W3CDTF">2016-02-26T02:29:56Z</dcterms:modified>
  <cp:category/>
</cp:coreProperties>
</file>