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501" lockStructure="1"/>
  <bookViews>
    <workbookView xWindow="240" yWindow="75" windowWidth="14940" windowHeight="7860"/>
  </bookViews>
  <sheets>
    <sheet name="法非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M6" i="5" l="1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AY8" i="4" s="1"/>
  <c r="R6" i="5"/>
  <c r="AQ8" i="4" s="1"/>
  <c r="Q6" i="5"/>
  <c r="P6" i="5"/>
  <c r="O6" i="5"/>
  <c r="N6" i="5"/>
  <c r="M6" i="5"/>
  <c r="L6" i="5"/>
  <c r="K6" i="5"/>
  <c r="R8" i="4" s="1"/>
  <c r="J6" i="5"/>
  <c r="I6" i="5"/>
  <c r="H6" i="5"/>
  <c r="G6" i="5"/>
  <c r="F6" i="5"/>
  <c r="E6" i="5"/>
  <c r="D6" i="5"/>
  <c r="C6" i="5"/>
  <c r="B6" i="5"/>
  <c r="F10" i="5" s="1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AY10" i="4"/>
  <c r="AQ10" i="4"/>
  <c r="AI10" i="4"/>
  <c r="Z10" i="4"/>
  <c r="R10" i="4"/>
  <c r="J10" i="4"/>
  <c r="B10" i="4"/>
  <c r="AI8" i="4"/>
  <c r="Z8" i="4"/>
  <c r="J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<sst xmlns="http://schemas.openxmlformats.org/spreadsheetml/2006/main" count="218" uniqueCount="108">
  <si>
    <t>経営比較分析表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</si>
  <si>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</si>
  <si>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</si>
  <si>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</si>
  <si>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</si>
  <si>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</si>
  <si>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</si>
  <si>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</si>
  <si>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</si>
  <si>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</si>
  <si>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</si>
  <si>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</si>
  <si>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</si>
  <si>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</si>
  <si>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</si>
  <si>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</si>
  <si>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</si>
  <si>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</si>
  <si>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</si>
  <si>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</si>
  <si>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</si>
  <si>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平成26年度全国平均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</si>
  <si>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</si>
  <si>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</si>
  <si>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</si>
  <si>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</si>
  <si>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</si>
  <si>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</si>
  <si>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</si>
  <si>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</si>
  <si>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</si>
  <si>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</si>
  <si>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</si>
  <si>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</si>
  <si>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</si>
  <si>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</si>
  <si>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</si>
  <si>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「管路の経年化の状況」</t>
    <rPh sb="1" eb="3">
      <t>カンロ</t>
    </rPh>
    <rPh sb="4" eb="7">
      <t>ケイネンカ</t>
    </rPh>
    <rPh sb="8" eb="10">
      <t>ジョウキョウ</t>
    </rPh>
    <phoneticPr fontId="4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</si>
  <si>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4"/>
  </si>
  <si>
    <t>※　平成22年度から平成25年度における各指標の類似団体平均値は、当時の事業数を基に算出していますが、管路更新率については、平成26年度の事業数を基に類似団体平均値を算出しています。</t>
    <phoneticPr fontId="4"/>
  </si>
  <si>
    <t>水道事業(法非適用)</t>
    <rPh sb="0" eb="2">
      <t>スイドウ</t>
    </rPh>
    <rPh sb="2" eb="4">
      <t>ジギョウ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</si>
  <si>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</si>
  <si>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</si>
  <si>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</si>
  <si>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</si>
  <si>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</si>
  <si>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</si>
  <si>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</si>
  <si>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</si>
  <si>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</si>
  <si>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</si>
  <si>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</si>
  <si>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</si>
  <si>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</si>
  <si>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</si>
  <si>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</si>
  <si>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</si>
  <si>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</si>
  <si>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</si>
  <si>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</si>
  <si>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</si>
  <si>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</si>
  <si>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</si>
  <si>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</si>
  <si>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</si>
  <si>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</si>
  <si>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</si>
  <si>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</si>
  <si>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</si>
  <si>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</si>
  <si>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</si>
  <si>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</si>
  <si>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</si>
  <si>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</si>
  <si>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</si>
  <si>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</si>
  <si>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</si>
  <si>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</si>
  <si>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</si>
  <si>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</si>
  <si>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</si>
  <si>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</si>
  <si>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</si>
  <si>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</si>
  <si>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</si>
  <si>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</si>
  <si>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</si>
  <si>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</si>
  <si>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</si>
  <si>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</si>
  <si>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4"/>
  </si>
  <si>
    <t>全国平均</t>
  </si>
  <si>
    <t>参照用</t>
    <rPh sb="0" eb="3">
      <t>サンショウヨウ</t>
    </rPh>
    <phoneticPr fontId="4"/>
  </si>
  <si>
    <t>福島県　中島村</t>
  </si>
  <si>
    <t>法非適用</t>
  </si>
  <si>
    <t>水道事業</t>
  </si>
  <si>
    <t>簡易水道事業</t>
  </si>
  <si>
    <t>D3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</si>
  <si>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</si>
  <si>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</si>
  <si>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</si>
  <si>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</si>
  <si>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</si>
  <si>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</si>
  <si>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</si>
  <si>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収益的収支比率及び経費回収率をみるとどちらも１００％を下回っており、一般会計からの繰入金等によって運営している状況である。施設の利用率は類似団体平均値より低く、利用率を増加の余地はあるが、人口が減少傾向にあるため、今後は使用料収入の大幅な増加はあまり見込めない。そのため、引き続き経営改善を図り、これ以上経営が悪化する場合は料金水準の見直し等も検討する。</t>
    <rPh sb="78" eb="79">
      <t>ヒク</t>
    </rPh>
    <rPh sb="81" eb="84">
      <t>リヨウリツ</t>
    </rPh>
    <rPh sb="85" eb="87">
      <t>ゾウカ</t>
    </rPh>
    <rPh sb="88" eb="90">
      <t>ヨチ</t>
    </rPh>
    <rPh sb="95" eb="97">
      <t>ジンコウ</t>
    </rPh>
    <rPh sb="98" eb="100">
      <t>ゲンショウ</t>
    </rPh>
    <rPh sb="100" eb="102">
      <t>ケイコウ</t>
    </rPh>
    <rPh sb="108" eb="110">
      <t>コンゴ</t>
    </rPh>
    <phoneticPr fontId="4"/>
  </si>
  <si>
    <t>　現在管路施設については、異常がある個所をその都度、修繕している状況である。また、施設についても老朽化が進み、今後その改築（更新・長寿命化）等が必要になってくる。そのため、施設及び管路ともに計画的に修繕する必要がある。</t>
    <phoneticPr fontId="4"/>
  </si>
  <si>
    <t>　現在、収入の大部分を一般会計からの繰入金等に依存している。今後も施設及び管路の維持管理費（修繕費）は増加していくと考えられるため、計画的な更新の実施や料金水準の見直し等を検討する。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</si>
</sst>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ge"/>
  </numFmts>
  <fonts count="22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/>
    <xf numFmtId="38" fontId="16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6" fontId="16" fillId="0" borderId="0" applyFont="0" applyFill="0" applyBorder="0" applyAlignment="0" applyProtection="0"/>
    <xf numFmtId="0" fontId="17" fillId="0" borderId="0">
      <alignment vertical="center"/>
    </xf>
    <xf numFmtId="0" fontId="16" fillId="0" borderId="0"/>
    <xf numFmtId="0" fontId="17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/>
    <xf numFmtId="0" fontId="19" fillId="0" borderId="0">
      <alignment vertical="center"/>
    </xf>
    <xf numFmtId="0" fontId="13" fillId="0" borderId="0">
      <alignment vertical="center"/>
    </xf>
    <xf numFmtId="0" fontId="16" fillId="0" borderId="0"/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9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2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177" fontId="5" fillId="0" borderId="5" xfId="0" applyNumberFormat="1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3" xfId="0" applyNumberFormat="1" applyFont="1" applyBorder="1" applyAlignment="1" applyProtection="1">
      <alignment horizontal="center" vertical="center"/>
      <protection hidden="1"/>
    </xf>
    <xf numFmtId="0" fontId="5" fillId="0" borderId="4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3" xfId="0" applyNumberFormat="1" applyFont="1" applyBorder="1" applyAlignment="1" applyProtection="1">
      <alignment horizontal="center" vertical="center"/>
      <protection hidden="1"/>
    </xf>
    <xf numFmtId="176" fontId="5" fillId="0" borderId="4" xfId="0" applyNumberFormat="1" applyFont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6" fontId="5" fillId="0" borderId="5" xfId="0" applyNumberFormat="1" applyFont="1" applyBorder="1" applyAlignment="1" applyProtection="1">
      <alignment horizontal="center" vertical="center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19">
    <cellStyle name="桁区切り" xfId="1" builtinId="6"/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6"/>
    <cellStyle name="標準 2 2" xfId="7"/>
    <cellStyle name="標準 2 3" xfId="8"/>
    <cellStyle name="標準 2 3 2" xfId="9"/>
    <cellStyle name="標準 2 4" xfId="10"/>
    <cellStyle name="標準 2_【重要】（県）指数表_書式まとめ" xfId="11"/>
    <cellStyle name="標準 3" xfId="12"/>
    <cellStyle name="標準 3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3"/>
          <c:y val="0.158069456690285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データ!$EC$6:$EG$6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55712"/>
        <c:axId val="455639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#,##0.00;"△"#,##0.00;"-"</c:formatCode>
                <c:ptCount val="5"/>
                <c:pt idx="0">
                  <c:v>0.48</c:v>
                </c:pt>
                <c:pt idx="1">
                  <c:v>0.47</c:v>
                </c:pt>
                <c:pt idx="2">
                  <c:v>0.46</c:v>
                </c:pt>
                <c:pt idx="3">
                  <c:v>0.8</c:v>
                </c:pt>
                <c:pt idx="4">
                  <c:v>0.69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55712"/>
        <c:axId val="45563904"/>
      </c:lineChart>
      <c:dateAx>
        <c:axId val="4555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563904"/>
        <c:crosses val="autoZero"/>
        <c:auto val="1"/>
        <c:lblOffset val="100"/>
        <c:baseTimeUnit val="years"/>
      </c:dateAx>
      <c:valAx>
        <c:axId val="455639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55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66" l="0.70000000000000062" r="0.70000000000000062" t="0.75000000000001366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データ!$CK$6:$CO$6</c:f>
              <c:numCache>
                <c:formatCode>#,##0.00;"△"#,##0.00;"-"</c:formatCode>
                <c:ptCount val="5"/>
                <c:pt idx="0">
                  <c:v>50.14</c:v>
                </c:pt>
                <c:pt idx="1">
                  <c:v>51.62</c:v>
                </c:pt>
                <c:pt idx="2">
                  <c:v>51.17</c:v>
                </c:pt>
                <c:pt idx="3">
                  <c:v>48.75</c:v>
                </c:pt>
                <c:pt idx="4">
                  <c:v>47.89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197952"/>
        <c:axId val="631998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#,##0.00;"△"#,##0.00;"-"</c:formatCode>
                <c:ptCount val="5"/>
                <c:pt idx="0">
                  <c:v>57.95</c:v>
                </c:pt>
                <c:pt idx="1">
                  <c:v>58.25</c:v>
                </c:pt>
                <c:pt idx="2">
                  <c:v>57.17</c:v>
                </c:pt>
                <c:pt idx="3">
                  <c:v>57.55</c:v>
                </c:pt>
                <c:pt idx="4">
                  <c:v>57.43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197952"/>
        <c:axId val="63199872"/>
      </c:lineChart>
      <c:dateAx>
        <c:axId val="63197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199872"/>
        <c:crosses val="autoZero"/>
        <c:auto val="1"/>
        <c:lblOffset val="100"/>
        <c:baseTimeUnit val="years"/>
      </c:dateAx>
      <c:valAx>
        <c:axId val="631998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1979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データ!$CV$6:$CZ$6</c:f>
              <c:numCache>
                <c:formatCode>#,##0.00;"△"#,##0.00;"-"</c:formatCode>
                <c:ptCount val="5"/>
                <c:pt idx="0">
                  <c:v>79.08</c:v>
                </c:pt>
                <c:pt idx="1">
                  <c:v>74.22</c:v>
                </c:pt>
                <c:pt idx="2">
                  <c:v>77.069999999999993</c:v>
                </c:pt>
                <c:pt idx="3">
                  <c:v>79.209999999999994</c:v>
                </c:pt>
                <c:pt idx="4">
                  <c:v>81.11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435136"/>
        <c:axId val="6343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#,##0.00;"△"#,##0.00;"-"</c:formatCode>
                <c:ptCount val="5"/>
                <c:pt idx="0">
                  <c:v>76.33</c:v>
                </c:pt>
                <c:pt idx="1">
                  <c:v>74.53</c:v>
                </c:pt>
                <c:pt idx="2">
                  <c:v>74.94</c:v>
                </c:pt>
                <c:pt idx="3">
                  <c:v>74.14</c:v>
                </c:pt>
                <c:pt idx="4">
                  <c:v>73.83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435136"/>
        <c:axId val="63437056"/>
      </c:lineChart>
      <c:dateAx>
        <c:axId val="634351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3437056"/>
        <c:crosses val="autoZero"/>
        <c:auto val="1"/>
        <c:lblOffset val="100"/>
        <c:baseTimeUnit val="years"/>
      </c:dateAx>
      <c:valAx>
        <c:axId val="6343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34351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4"/>
          <c:y val="0.15806945669028538"/>
          <c:w val="0.8602616255212191"/>
          <c:h val="0.56370168884888283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データ!$W$6:$AA$6</c:f>
              <c:numCache>
                <c:formatCode>#,##0.00;"△"#,##0.00;"-"</c:formatCode>
                <c:ptCount val="5"/>
                <c:pt idx="0">
                  <c:v>76.92</c:v>
                </c:pt>
                <c:pt idx="1">
                  <c:v>70.88</c:v>
                </c:pt>
                <c:pt idx="2">
                  <c:v>70.599999999999994</c:v>
                </c:pt>
                <c:pt idx="3">
                  <c:v>71.72</c:v>
                </c:pt>
                <c:pt idx="4">
                  <c:v>74.67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585920"/>
        <c:axId val="45599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データ!$AB$6:$AF$6</c:f>
              <c:numCache>
                <c:formatCode>#,##0.00;"△"#,##0.00;"-"</c:formatCode>
                <c:ptCount val="5"/>
                <c:pt idx="0">
                  <c:v>78.62</c:v>
                </c:pt>
                <c:pt idx="1">
                  <c:v>75.89</c:v>
                </c:pt>
                <c:pt idx="2">
                  <c:v>74.52</c:v>
                </c:pt>
                <c:pt idx="3">
                  <c:v>76.09</c:v>
                </c:pt>
                <c:pt idx="4">
                  <c:v>75.87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85920"/>
        <c:axId val="45599744"/>
      </c:lineChart>
      <c:dateAx>
        <c:axId val="455859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599744"/>
        <c:crosses val="autoZero"/>
        <c:auto val="1"/>
        <c:lblOffset val="100"/>
        <c:baseTimeUnit val="years"/>
      </c:dateAx>
      <c:valAx>
        <c:axId val="45599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585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1" l="0.70000000000000062" r="0.70000000000000062" t="0.750000000000013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データ!$DG$6:$DK$6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33376"/>
        <c:axId val="457352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33376"/>
        <c:axId val="45735296"/>
      </c:lineChart>
      <c:dateAx>
        <c:axId val="457333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735296"/>
        <c:crosses val="autoZero"/>
        <c:auto val="1"/>
        <c:lblOffset val="100"/>
        <c:baseTimeUnit val="years"/>
      </c:dateAx>
      <c:valAx>
        <c:axId val="457352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333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502"/>
          <c:y val="0.158069456690285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データ!$DR$6:$DV$6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780352"/>
        <c:axId val="457922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780352"/>
        <c:axId val="45792256"/>
      </c:lineChart>
      <c:dateAx>
        <c:axId val="45780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792256"/>
        <c:crosses val="autoZero"/>
        <c:auto val="1"/>
        <c:lblOffset val="100"/>
        <c:baseTimeUnit val="years"/>
      </c:dateAx>
      <c:valAx>
        <c:axId val="457922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7803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54" l="0.70000000000000062" r="0.70000000000000062" t="0.750000000000013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データ!$AH$6:$AL$6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859584"/>
        <c:axId val="45861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859584"/>
        <c:axId val="45861504"/>
      </c:lineChart>
      <c:dateAx>
        <c:axId val="458595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5861504"/>
        <c:crosses val="autoZero"/>
        <c:auto val="1"/>
        <c:lblOffset val="100"/>
        <c:baseTimeUnit val="years"/>
      </c:dateAx>
      <c:valAx>
        <c:axId val="45861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58595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データ!$AS$6:$AW$6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172416"/>
        <c:axId val="4625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72416"/>
        <c:axId val="46252032"/>
      </c:lineChart>
      <c:dateAx>
        <c:axId val="461724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252032"/>
        <c:crosses val="autoZero"/>
        <c:auto val="1"/>
        <c:lblOffset val="100"/>
        <c:baseTimeUnit val="years"/>
      </c:dateAx>
      <c:valAx>
        <c:axId val="4625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1724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データ!$BD$6:$BH$6</c:f>
              <c:numCache>
                <c:formatCode>#,##0.00;"△"#,##0.00;"-"</c:formatCode>
                <c:ptCount val="5"/>
                <c:pt idx="0">
                  <c:v>682.03</c:v>
                </c:pt>
                <c:pt idx="1">
                  <c:v>700.17</c:v>
                </c:pt>
                <c:pt idx="2">
                  <c:v>581.34</c:v>
                </c:pt>
                <c:pt idx="3">
                  <c:v>545.64</c:v>
                </c:pt>
                <c:pt idx="4">
                  <c:v>485.66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443520"/>
        <c:axId val="468586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#,##0.00;"△"#,##0.00;"-"</c:formatCode>
                <c:ptCount val="5"/>
                <c:pt idx="0">
                  <c:v>1137.3599999999999</c:v>
                </c:pt>
                <c:pt idx="1">
                  <c:v>1124.6400000000001</c:v>
                </c:pt>
                <c:pt idx="2">
                  <c:v>1108.26</c:v>
                </c:pt>
                <c:pt idx="3">
                  <c:v>1113.76</c:v>
                </c:pt>
                <c:pt idx="4">
                  <c:v>1125.69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43520"/>
        <c:axId val="46858624"/>
      </c:lineChart>
      <c:dateAx>
        <c:axId val="464435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6858624"/>
        <c:crosses val="autoZero"/>
        <c:auto val="1"/>
        <c:lblOffset val="100"/>
        <c:baseTimeUnit val="years"/>
      </c:dateAx>
      <c:valAx>
        <c:axId val="468586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64435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データ!$BO$6:$BS$6</c:f>
              <c:numCache>
                <c:formatCode>#,##0.00;"△"#,##0.00;"-"</c:formatCode>
                <c:ptCount val="5"/>
                <c:pt idx="0">
                  <c:v>56.72</c:v>
                </c:pt>
                <c:pt idx="1">
                  <c:v>51.66</c:v>
                </c:pt>
                <c:pt idx="2">
                  <c:v>54.01</c:v>
                </c:pt>
                <c:pt idx="3">
                  <c:v>49.18</c:v>
                </c:pt>
                <c:pt idx="4">
                  <c:v>49.76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756224"/>
        <c:axId val="48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#,##0.00;"△"#,##0.00;"-"</c:formatCode>
                <c:ptCount val="5"/>
                <c:pt idx="0">
                  <c:v>57.51</c:v>
                </c:pt>
                <c:pt idx="1">
                  <c:v>56.46</c:v>
                </c:pt>
                <c:pt idx="2">
                  <c:v>19.77</c:v>
                </c:pt>
                <c:pt idx="3">
                  <c:v>34.25</c:v>
                </c:pt>
                <c:pt idx="4">
                  <c:v>46.48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756224"/>
        <c:axId val="48758144"/>
      </c:lineChart>
      <c:dateAx>
        <c:axId val="487562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8758144"/>
        <c:crosses val="autoZero"/>
        <c:auto val="1"/>
        <c:lblOffset val="100"/>
        <c:baseTimeUnit val="years"/>
      </c:dateAx>
      <c:valAx>
        <c:axId val="48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87562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chemeClr val="bg1">
              <a:lumMod val="65000"/>
            </a:scheme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98"/>
          <c:y val="0.15806945669028546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40179</c:v>
                </c:pt>
                <c:pt idx="1">
                  <c:v>40544</c:v>
                </c:pt>
                <c:pt idx="2">
                  <c:v>40909</c:v>
                </c:pt>
                <c:pt idx="3">
                  <c:v>41275</c:v>
                </c:pt>
                <c:pt idx="4">
                  <c:v>41640</c:v>
                </c:pt>
              </c:numCache>
            </c:numRef>
          </c:cat>
          <c:val>
            <c:numRef>
              <c:f>データ!$BZ$6:$CD$6</c:f>
              <c:numCache>
                <c:formatCode>#,##0.00;"△"#,##0.00;"-"</c:formatCode>
                <c:ptCount val="5"/>
                <c:pt idx="0">
                  <c:v>254.44</c:v>
                </c:pt>
                <c:pt idx="1">
                  <c:v>263.14999999999998</c:v>
                </c:pt>
                <c:pt idx="2">
                  <c:v>274.45</c:v>
                </c:pt>
                <c:pt idx="3">
                  <c:v>301.75</c:v>
                </c:pt>
                <c:pt idx="4">
                  <c:v>302.62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989440"/>
        <c:axId val="62991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#,##0.00;"△"#,##0.00;"-"</c:formatCode>
                <c:ptCount val="5"/>
                <c:pt idx="0">
                  <c:v>291.83</c:v>
                </c:pt>
                <c:pt idx="1">
                  <c:v>306.49</c:v>
                </c:pt>
                <c:pt idx="2">
                  <c:v>878.73</c:v>
                </c:pt>
                <c:pt idx="3">
                  <c:v>501.18</c:v>
                </c:pt>
                <c:pt idx="4">
                  <c:v>376.61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989440"/>
        <c:axId val="62991360"/>
      </c:lineChart>
      <c:dateAx>
        <c:axId val="6298944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62991360"/>
        <c:crosses val="autoZero"/>
        <c:auto val="1"/>
        <c:lblOffset val="100"/>
        <c:baseTimeUnit val="years"/>
      </c:dateAx>
      <c:valAx>
        <c:axId val="62991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6298944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332" l="0.70000000000000062" r="0.70000000000000062" t="0.7500000000000133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データ!AG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A5C5551-6BC5-448F-A607-3D12B8B59C7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【76.03】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R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9F9F71-F502-48A9-888E-DDF0B24E9F1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C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47A666B-97E9-4982-8FAF-1578DF2F751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データ!BN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A7864B-ACF3-481F-B050-61B73191253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【1,239.32】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データ!DF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EA00AD4-712F-48B4-8AC6-D165EE501A5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【75.39】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データ!CU6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36CBBAC-41F3-4693-A3B2-EDF36D77586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【58.19】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データ!CJ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416C90C-C1F4-4DC9-ABA9-4A5B4038DED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【476.46】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データ!BY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73F2C93-BBF4-47A9-AB7E-81D1582D3ED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【36.33】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Q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161B9D7-3DC5-47A4-BC66-ABA06256908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B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4399EBE-B3A9-4B51-B905-CCA3D56F712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データ!EM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C584A1D-6D2A-4B72-85F2-F54367919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【0.74】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3"/>
  <sheetViews>
    <sheetView showGridLines="0" tabSelected="1" topLeftCell="AJ1" zoomScaleNormal="100" workbookViewId="0">
      <selection activeCell="BL66" sqref="BL66:BZ82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0" t="s">
        <v>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</row>
    <row r="3" spans="1:78" ht="9.75" customHeight="1">
      <c r="A3" s="2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ht="9.75" customHeight="1">
      <c r="A4" s="2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41" t="str">
        <f>データ!H6</f>
        <v>福島県　中島村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42" t="s">
        <v>1</v>
      </c>
      <c r="C7" s="43"/>
      <c r="D7" s="43"/>
      <c r="E7" s="43"/>
      <c r="F7" s="43"/>
      <c r="G7" s="43"/>
      <c r="H7" s="43"/>
      <c r="I7" s="44"/>
      <c r="J7" s="42" t="s">
        <v>2</v>
      </c>
      <c r="K7" s="43"/>
      <c r="L7" s="43"/>
      <c r="M7" s="43"/>
      <c r="N7" s="43"/>
      <c r="O7" s="43"/>
      <c r="P7" s="43"/>
      <c r="Q7" s="44"/>
      <c r="R7" s="42" t="s">
        <v>3</v>
      </c>
      <c r="S7" s="43"/>
      <c r="T7" s="43"/>
      <c r="U7" s="43"/>
      <c r="V7" s="43"/>
      <c r="W7" s="43"/>
      <c r="X7" s="43"/>
      <c r="Y7" s="44"/>
      <c r="Z7" s="42" t="s">
        <v>4</v>
      </c>
      <c r="AA7" s="43"/>
      <c r="AB7" s="43"/>
      <c r="AC7" s="43"/>
      <c r="AD7" s="43"/>
      <c r="AE7" s="43"/>
      <c r="AF7" s="43"/>
      <c r="AG7" s="44"/>
      <c r="AH7" s="3"/>
      <c r="AI7" s="42" t="s">
        <v>5</v>
      </c>
      <c r="AJ7" s="43"/>
      <c r="AK7" s="43"/>
      <c r="AL7" s="43"/>
      <c r="AM7" s="43"/>
      <c r="AN7" s="43"/>
      <c r="AO7" s="43"/>
      <c r="AP7" s="44"/>
      <c r="AQ7" s="45" t="s">
        <v>6</v>
      </c>
      <c r="AR7" s="45"/>
      <c r="AS7" s="45"/>
      <c r="AT7" s="45"/>
      <c r="AU7" s="45"/>
      <c r="AV7" s="45"/>
      <c r="AW7" s="45"/>
      <c r="AX7" s="45"/>
      <c r="AY7" s="45" t="s">
        <v>7</v>
      </c>
      <c r="AZ7" s="45"/>
      <c r="BA7" s="45"/>
      <c r="BB7" s="45"/>
      <c r="BC7" s="45"/>
      <c r="BD7" s="45"/>
      <c r="BE7" s="45"/>
      <c r="BF7" s="45"/>
      <c r="BG7" s="3"/>
      <c r="BH7" s="3"/>
      <c r="BI7" s="3"/>
      <c r="BJ7" s="3"/>
      <c r="BK7" s="3"/>
      <c r="BL7" s="4" t="s">
        <v>8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51" t="str">
        <f>データ!I6</f>
        <v>法非適用</v>
      </c>
      <c r="C8" s="52"/>
      <c r="D8" s="52"/>
      <c r="E8" s="52"/>
      <c r="F8" s="52"/>
      <c r="G8" s="52"/>
      <c r="H8" s="52"/>
      <c r="I8" s="53"/>
      <c r="J8" s="51" t="str">
        <f>データ!J6</f>
        <v>水道事業</v>
      </c>
      <c r="K8" s="52"/>
      <c r="L8" s="52"/>
      <c r="M8" s="52"/>
      <c r="N8" s="52"/>
      <c r="O8" s="52"/>
      <c r="P8" s="52"/>
      <c r="Q8" s="53"/>
      <c r="R8" s="51" t="str">
        <f>データ!K6</f>
        <v>簡易水道事業</v>
      </c>
      <c r="S8" s="52"/>
      <c r="T8" s="52"/>
      <c r="U8" s="52"/>
      <c r="V8" s="52"/>
      <c r="W8" s="52"/>
      <c r="X8" s="52"/>
      <c r="Y8" s="53"/>
      <c r="Z8" s="51" t="str">
        <f>データ!L6</f>
        <v>D3</v>
      </c>
      <c r="AA8" s="52"/>
      <c r="AB8" s="52"/>
      <c r="AC8" s="52"/>
      <c r="AD8" s="52"/>
      <c r="AE8" s="52"/>
      <c r="AF8" s="52"/>
      <c r="AG8" s="53"/>
      <c r="AH8" s="3"/>
      <c r="AI8" s="54">
        <f>データ!Q6</f>
        <v>5216</v>
      </c>
      <c r="AJ8" s="55"/>
      <c r="AK8" s="55"/>
      <c r="AL8" s="55"/>
      <c r="AM8" s="55"/>
      <c r="AN8" s="55"/>
      <c r="AO8" s="55"/>
      <c r="AP8" s="56"/>
      <c r="AQ8" s="46">
        <f>データ!R6</f>
        <v>18.920000000000002</v>
      </c>
      <c r="AR8" s="46"/>
      <c r="AS8" s="46"/>
      <c r="AT8" s="46"/>
      <c r="AU8" s="46"/>
      <c r="AV8" s="46"/>
      <c r="AW8" s="46"/>
      <c r="AX8" s="46"/>
      <c r="AY8" s="46">
        <f>データ!S6</f>
        <v>275.69</v>
      </c>
      <c r="AZ8" s="46"/>
      <c r="BA8" s="46"/>
      <c r="BB8" s="46"/>
      <c r="BC8" s="46"/>
      <c r="BD8" s="46"/>
      <c r="BE8" s="46"/>
      <c r="BF8" s="46"/>
      <c r="BG8" s="3"/>
      <c r="BH8" s="3"/>
      <c r="BI8" s="3"/>
      <c r="BJ8" s="3"/>
      <c r="BK8" s="3"/>
      <c r="BL8" s="47" t="s">
        <v>9</v>
      </c>
      <c r="BM8" s="48"/>
      <c r="BN8" s="7" t="s">
        <v>10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45" t="s">
        <v>11</v>
      </c>
      <c r="C9" s="45"/>
      <c r="D9" s="45"/>
      <c r="E9" s="45"/>
      <c r="F9" s="45"/>
      <c r="G9" s="45"/>
      <c r="H9" s="45"/>
      <c r="I9" s="45"/>
      <c r="J9" s="45" t="s">
        <v>12</v>
      </c>
      <c r="K9" s="45"/>
      <c r="L9" s="45"/>
      <c r="M9" s="45"/>
      <c r="N9" s="45"/>
      <c r="O9" s="45"/>
      <c r="P9" s="45"/>
      <c r="Q9" s="45"/>
      <c r="R9" s="45" t="s">
        <v>13</v>
      </c>
      <c r="S9" s="45"/>
      <c r="T9" s="45"/>
      <c r="U9" s="45"/>
      <c r="V9" s="45"/>
      <c r="W9" s="45"/>
      <c r="X9" s="45"/>
      <c r="Y9" s="45"/>
      <c r="Z9" s="45" t="s">
        <v>14</v>
      </c>
      <c r="AA9" s="45"/>
      <c r="AB9" s="45"/>
      <c r="AC9" s="45"/>
      <c r="AD9" s="45"/>
      <c r="AE9" s="45"/>
      <c r="AF9" s="45"/>
      <c r="AG9" s="45"/>
      <c r="AH9" s="3"/>
      <c r="AI9" s="45" t="s">
        <v>15</v>
      </c>
      <c r="AJ9" s="45"/>
      <c r="AK9" s="45"/>
      <c r="AL9" s="45"/>
      <c r="AM9" s="45"/>
      <c r="AN9" s="45"/>
      <c r="AO9" s="45"/>
      <c r="AP9" s="45"/>
      <c r="AQ9" s="45" t="s">
        <v>16</v>
      </c>
      <c r="AR9" s="45"/>
      <c r="AS9" s="45"/>
      <c r="AT9" s="45"/>
      <c r="AU9" s="45"/>
      <c r="AV9" s="45"/>
      <c r="AW9" s="45"/>
      <c r="AX9" s="45"/>
      <c r="AY9" s="45" t="s">
        <v>17</v>
      </c>
      <c r="AZ9" s="45"/>
      <c r="BA9" s="45"/>
      <c r="BB9" s="45"/>
      <c r="BC9" s="45"/>
      <c r="BD9" s="45"/>
      <c r="BE9" s="45"/>
      <c r="BF9" s="45"/>
      <c r="BG9" s="3"/>
      <c r="BH9" s="3"/>
      <c r="BI9" s="3"/>
      <c r="BJ9" s="3"/>
      <c r="BK9" s="3"/>
      <c r="BL9" s="49" t="s">
        <v>18</v>
      </c>
      <c r="BM9" s="50"/>
      <c r="BN9" s="10" t="s">
        <v>19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46" t="str">
        <f>データ!M6</f>
        <v>-</v>
      </c>
      <c r="C10" s="46"/>
      <c r="D10" s="46"/>
      <c r="E10" s="46"/>
      <c r="F10" s="46"/>
      <c r="G10" s="46"/>
      <c r="H10" s="46"/>
      <c r="I10" s="46"/>
      <c r="J10" s="46" t="str">
        <f>データ!N6</f>
        <v>該当数値なし</v>
      </c>
      <c r="K10" s="46"/>
      <c r="L10" s="46"/>
      <c r="M10" s="46"/>
      <c r="N10" s="46"/>
      <c r="O10" s="46"/>
      <c r="P10" s="46"/>
      <c r="Q10" s="46"/>
      <c r="R10" s="46">
        <f>データ!O6</f>
        <v>91.39</v>
      </c>
      <c r="S10" s="46"/>
      <c r="T10" s="46"/>
      <c r="U10" s="46"/>
      <c r="V10" s="46"/>
      <c r="W10" s="46"/>
      <c r="X10" s="46"/>
      <c r="Y10" s="46"/>
      <c r="Z10" s="80">
        <f>データ!P6</f>
        <v>2898</v>
      </c>
      <c r="AA10" s="80"/>
      <c r="AB10" s="80"/>
      <c r="AC10" s="80"/>
      <c r="AD10" s="80"/>
      <c r="AE10" s="80"/>
      <c r="AF10" s="80"/>
      <c r="AG10" s="80"/>
      <c r="AH10" s="2"/>
      <c r="AI10" s="80">
        <f>データ!T6</f>
        <v>4758</v>
      </c>
      <c r="AJ10" s="80"/>
      <c r="AK10" s="80"/>
      <c r="AL10" s="80"/>
      <c r="AM10" s="80"/>
      <c r="AN10" s="80"/>
      <c r="AO10" s="80"/>
      <c r="AP10" s="80"/>
      <c r="AQ10" s="46">
        <f>データ!U6</f>
        <v>18.91</v>
      </c>
      <c r="AR10" s="46"/>
      <c r="AS10" s="46"/>
      <c r="AT10" s="46"/>
      <c r="AU10" s="46"/>
      <c r="AV10" s="46"/>
      <c r="AW10" s="46"/>
      <c r="AX10" s="46"/>
      <c r="AY10" s="46">
        <f>データ!V6</f>
        <v>251.61</v>
      </c>
      <c r="AZ10" s="46"/>
      <c r="BA10" s="46"/>
      <c r="BB10" s="46"/>
      <c r="BC10" s="46"/>
      <c r="BD10" s="46"/>
      <c r="BE10" s="46"/>
      <c r="BF10" s="46"/>
      <c r="BG10" s="3"/>
      <c r="BH10" s="3"/>
      <c r="BI10" s="3"/>
      <c r="BJ10" s="2"/>
      <c r="BK10" s="2"/>
      <c r="BL10" s="64" t="s">
        <v>20</v>
      </c>
      <c r="BM10" s="65"/>
      <c r="BN10" s="13" t="s">
        <v>21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22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>
      <c r="A14" s="2"/>
      <c r="B14" s="68" t="s">
        <v>23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24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57" t="s">
        <v>105</v>
      </c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57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57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57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57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57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57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57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57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57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57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57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57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57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57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57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57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57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9"/>
    </row>
    <row r="34" spans="1:78" ht="13.5" customHeight="1">
      <c r="A34" s="2"/>
      <c r="B34" s="16"/>
      <c r="C34" s="63" t="s">
        <v>25</v>
      </c>
      <c r="D34" s="63"/>
      <c r="E34" s="63"/>
      <c r="F34" s="63"/>
      <c r="G34" s="63"/>
      <c r="H34" s="63"/>
      <c r="I34" s="63"/>
      <c r="J34" s="63"/>
      <c r="K34" s="63"/>
      <c r="L34" s="63"/>
      <c r="M34" s="63"/>
      <c r="N34" s="63"/>
      <c r="O34" s="63"/>
      <c r="P34" s="63"/>
      <c r="Q34" s="19"/>
      <c r="R34" s="63" t="s">
        <v>26</v>
      </c>
      <c r="S34" s="63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63"/>
      <c r="AE34" s="63"/>
      <c r="AF34" s="19"/>
      <c r="AG34" s="63" t="s">
        <v>27</v>
      </c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63"/>
      <c r="AT34" s="63"/>
      <c r="AU34" s="19"/>
      <c r="AV34" s="63" t="s">
        <v>28</v>
      </c>
      <c r="AW34" s="63"/>
      <c r="AX34" s="63"/>
      <c r="AY34" s="63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18"/>
      <c r="BK34" s="2"/>
      <c r="BL34" s="57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9"/>
    </row>
    <row r="35" spans="1:78" ht="13.5" customHeight="1">
      <c r="A35" s="2"/>
      <c r="B35" s="16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19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19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19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18"/>
      <c r="BK35" s="2"/>
      <c r="BL35" s="57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57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57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57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57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57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57"/>
      <c r="BM41" s="58"/>
      <c r="BN41" s="58"/>
      <c r="BO41" s="58"/>
      <c r="BP41" s="58"/>
      <c r="BQ41" s="58"/>
      <c r="BR41" s="58"/>
      <c r="BS41" s="58"/>
      <c r="BT41" s="58"/>
      <c r="BU41" s="58"/>
      <c r="BV41" s="58"/>
      <c r="BW41" s="58"/>
      <c r="BX41" s="58"/>
      <c r="BY41" s="58"/>
      <c r="BZ41" s="5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57"/>
      <c r="BM42" s="58"/>
      <c r="BN42" s="58"/>
      <c r="BO42" s="58"/>
      <c r="BP42" s="58"/>
      <c r="BQ42" s="58"/>
      <c r="BR42" s="58"/>
      <c r="BS42" s="58"/>
      <c r="BT42" s="58"/>
      <c r="BU42" s="58"/>
      <c r="BV42" s="58"/>
      <c r="BW42" s="58"/>
      <c r="BX42" s="58"/>
      <c r="BY42" s="58"/>
      <c r="BZ42" s="5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57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60"/>
      <c r="BM44" s="61"/>
      <c r="BN44" s="61"/>
      <c r="BO44" s="61"/>
      <c r="BP44" s="61"/>
      <c r="BQ44" s="61"/>
      <c r="BR44" s="61"/>
      <c r="BS44" s="61"/>
      <c r="BT44" s="61"/>
      <c r="BU44" s="61"/>
      <c r="BV44" s="61"/>
      <c r="BW44" s="61"/>
      <c r="BX44" s="61"/>
      <c r="BY44" s="61"/>
      <c r="BZ44" s="6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74" t="s">
        <v>29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7" t="s">
        <v>106</v>
      </c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7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7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7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7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7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7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7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7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9"/>
    </row>
    <row r="56" spans="1:78" ht="13.5" customHeight="1">
      <c r="A56" s="2"/>
      <c r="B56" s="16"/>
      <c r="C56" s="63" t="s">
        <v>30</v>
      </c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63"/>
      <c r="P56" s="63"/>
      <c r="Q56" s="19"/>
      <c r="R56" s="63" t="s">
        <v>31</v>
      </c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3"/>
      <c r="AF56" s="19"/>
      <c r="AG56" s="63" t="s">
        <v>32</v>
      </c>
      <c r="AH56" s="63"/>
      <c r="AI56" s="63"/>
      <c r="AJ56" s="63"/>
      <c r="AK56" s="63"/>
      <c r="AL56" s="63"/>
      <c r="AM56" s="63"/>
      <c r="AN56" s="63"/>
      <c r="AO56" s="63"/>
      <c r="AP56" s="63"/>
      <c r="AQ56" s="63"/>
      <c r="AR56" s="63"/>
      <c r="AS56" s="63"/>
      <c r="AT56" s="63"/>
      <c r="AU56" s="19"/>
      <c r="AV56" s="63" t="s">
        <v>33</v>
      </c>
      <c r="AW56" s="63"/>
      <c r="AX56" s="63"/>
      <c r="AY56" s="63"/>
      <c r="AZ56" s="63"/>
      <c r="BA56" s="63"/>
      <c r="BB56" s="63"/>
      <c r="BC56" s="63"/>
      <c r="BD56" s="63"/>
      <c r="BE56" s="63"/>
      <c r="BF56" s="63"/>
      <c r="BG56" s="63"/>
      <c r="BH56" s="63"/>
      <c r="BI56" s="63"/>
      <c r="BJ56" s="18"/>
      <c r="BK56" s="2"/>
      <c r="BL56" s="57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9"/>
    </row>
    <row r="57" spans="1:78" ht="13.5" customHeight="1">
      <c r="A57" s="2"/>
      <c r="B57" s="16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63"/>
      <c r="P57" s="63"/>
      <c r="Q57" s="19"/>
      <c r="R57" s="63"/>
      <c r="S57" s="63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63"/>
      <c r="AE57" s="63"/>
      <c r="AF57" s="19"/>
      <c r="AG57" s="63"/>
      <c r="AH57" s="63"/>
      <c r="AI57" s="63"/>
      <c r="AJ57" s="63"/>
      <c r="AK57" s="63"/>
      <c r="AL57" s="63"/>
      <c r="AM57" s="63"/>
      <c r="AN57" s="63"/>
      <c r="AO57" s="63"/>
      <c r="AP57" s="63"/>
      <c r="AQ57" s="63"/>
      <c r="AR57" s="63"/>
      <c r="AS57" s="63"/>
      <c r="AT57" s="63"/>
      <c r="AU57" s="19"/>
      <c r="AV57" s="63"/>
      <c r="AW57" s="63"/>
      <c r="AX57" s="63"/>
      <c r="AY57" s="63"/>
      <c r="AZ57" s="63"/>
      <c r="BA57" s="63"/>
      <c r="BB57" s="63"/>
      <c r="BC57" s="63"/>
      <c r="BD57" s="63"/>
      <c r="BE57" s="63"/>
      <c r="BF57" s="63"/>
      <c r="BG57" s="63"/>
      <c r="BH57" s="63"/>
      <c r="BI57" s="63"/>
      <c r="BJ57" s="18"/>
      <c r="BK57" s="2"/>
      <c r="BL57" s="57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57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57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9"/>
    </row>
    <row r="60" spans="1:78" ht="13.5" customHeight="1">
      <c r="A60" s="2"/>
      <c r="B60" s="71" t="s">
        <v>34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7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9"/>
    </row>
    <row r="61" spans="1:78" ht="13.5" customHeight="1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7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7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60"/>
      <c r="BM63" s="61"/>
      <c r="BN63" s="61"/>
      <c r="BO63" s="61"/>
      <c r="BP63" s="61"/>
      <c r="BQ63" s="61"/>
      <c r="BR63" s="61"/>
      <c r="BS63" s="61"/>
      <c r="BT63" s="61"/>
      <c r="BU63" s="61"/>
      <c r="BV63" s="61"/>
      <c r="BW63" s="61"/>
      <c r="BX63" s="61"/>
      <c r="BY63" s="61"/>
      <c r="BZ63" s="6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74" t="s">
        <v>35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7" t="s">
        <v>107</v>
      </c>
      <c r="BM66" s="58"/>
      <c r="BN66" s="58"/>
      <c r="BO66" s="58"/>
      <c r="BP66" s="58"/>
      <c r="BQ66" s="58"/>
      <c r="BR66" s="58"/>
      <c r="BS66" s="58"/>
      <c r="BT66" s="58"/>
      <c r="BU66" s="58"/>
      <c r="BV66" s="58"/>
      <c r="BW66" s="58"/>
      <c r="BX66" s="58"/>
      <c r="BY66" s="58"/>
      <c r="BZ66" s="5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7"/>
      <c r="BM67" s="58"/>
      <c r="BN67" s="58"/>
      <c r="BO67" s="58"/>
      <c r="BP67" s="58"/>
      <c r="BQ67" s="58"/>
      <c r="BR67" s="58"/>
      <c r="BS67" s="58"/>
      <c r="BT67" s="58"/>
      <c r="BU67" s="58"/>
      <c r="BV67" s="58"/>
      <c r="BW67" s="58"/>
      <c r="BX67" s="58"/>
      <c r="BY67" s="58"/>
      <c r="BZ67" s="5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7"/>
      <c r="BM68" s="58"/>
      <c r="BN68" s="58"/>
      <c r="BO68" s="58"/>
      <c r="BP68" s="58"/>
      <c r="BQ68" s="58"/>
      <c r="BR68" s="58"/>
      <c r="BS68" s="58"/>
      <c r="BT68" s="58"/>
      <c r="BU68" s="58"/>
      <c r="BV68" s="58"/>
      <c r="BW68" s="58"/>
      <c r="BX68" s="58"/>
      <c r="BY68" s="58"/>
      <c r="BZ68" s="5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7"/>
      <c r="BM69" s="58"/>
      <c r="BN69" s="58"/>
      <c r="BO69" s="58"/>
      <c r="BP69" s="58"/>
      <c r="BQ69" s="58"/>
      <c r="BR69" s="58"/>
      <c r="BS69" s="58"/>
      <c r="BT69" s="58"/>
      <c r="BU69" s="58"/>
      <c r="BV69" s="58"/>
      <c r="BW69" s="58"/>
      <c r="BX69" s="58"/>
      <c r="BY69" s="58"/>
      <c r="BZ69" s="5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7"/>
      <c r="BM70" s="58"/>
      <c r="BN70" s="58"/>
      <c r="BO70" s="58"/>
      <c r="BP70" s="58"/>
      <c r="BQ70" s="58"/>
      <c r="BR70" s="58"/>
      <c r="BS70" s="58"/>
      <c r="BT70" s="58"/>
      <c r="BU70" s="58"/>
      <c r="BV70" s="58"/>
      <c r="BW70" s="58"/>
      <c r="BX70" s="58"/>
      <c r="BY70" s="58"/>
      <c r="BZ70" s="5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7"/>
      <c r="BM71" s="58"/>
      <c r="BN71" s="58"/>
      <c r="BO71" s="58"/>
      <c r="BP71" s="58"/>
      <c r="BQ71" s="58"/>
      <c r="BR71" s="58"/>
      <c r="BS71" s="58"/>
      <c r="BT71" s="58"/>
      <c r="BU71" s="58"/>
      <c r="BV71" s="58"/>
      <c r="BW71" s="58"/>
      <c r="BX71" s="58"/>
      <c r="BY71" s="58"/>
      <c r="BZ71" s="5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7"/>
      <c r="BM72" s="58"/>
      <c r="BN72" s="58"/>
      <c r="BO72" s="58"/>
      <c r="BP72" s="58"/>
      <c r="BQ72" s="58"/>
      <c r="BR72" s="58"/>
      <c r="BS72" s="58"/>
      <c r="BT72" s="58"/>
      <c r="BU72" s="58"/>
      <c r="BV72" s="58"/>
      <c r="BW72" s="58"/>
      <c r="BX72" s="58"/>
      <c r="BY72" s="58"/>
      <c r="BZ72" s="5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7"/>
      <c r="BM73" s="58"/>
      <c r="BN73" s="58"/>
      <c r="BO73" s="58"/>
      <c r="BP73" s="58"/>
      <c r="BQ73" s="58"/>
      <c r="BR73" s="58"/>
      <c r="BS73" s="58"/>
      <c r="BT73" s="58"/>
      <c r="BU73" s="58"/>
      <c r="BV73" s="58"/>
      <c r="BW73" s="58"/>
      <c r="BX73" s="58"/>
      <c r="BY73" s="58"/>
      <c r="BZ73" s="5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7"/>
      <c r="BM74" s="58"/>
      <c r="BN74" s="58"/>
      <c r="BO74" s="58"/>
      <c r="BP74" s="58"/>
      <c r="BQ74" s="58"/>
      <c r="BR74" s="58"/>
      <c r="BS74" s="58"/>
      <c r="BT74" s="58"/>
      <c r="BU74" s="58"/>
      <c r="BV74" s="58"/>
      <c r="BW74" s="58"/>
      <c r="BX74" s="58"/>
      <c r="BY74" s="58"/>
      <c r="BZ74" s="5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7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  <c r="BZ75" s="5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7"/>
      <c r="BM76" s="58"/>
      <c r="BN76" s="58"/>
      <c r="BO76" s="58"/>
      <c r="BP76" s="58"/>
      <c r="BQ76" s="58"/>
      <c r="BR76" s="58"/>
      <c r="BS76" s="58"/>
      <c r="BT76" s="58"/>
      <c r="BU76" s="58"/>
      <c r="BV76" s="58"/>
      <c r="BW76" s="58"/>
      <c r="BX76" s="58"/>
      <c r="BY76" s="58"/>
      <c r="BZ76" s="5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7"/>
      <c r="BM77" s="58"/>
      <c r="BN77" s="58"/>
      <c r="BO77" s="58"/>
      <c r="BP77" s="58"/>
      <c r="BQ77" s="58"/>
      <c r="BR77" s="58"/>
      <c r="BS77" s="58"/>
      <c r="BT77" s="58"/>
      <c r="BU77" s="58"/>
      <c r="BV77" s="58"/>
      <c r="BW77" s="58"/>
      <c r="BX77" s="58"/>
      <c r="BY77" s="58"/>
      <c r="BZ77" s="5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7"/>
      <c r="BM78" s="58"/>
      <c r="BN78" s="58"/>
      <c r="BO78" s="58"/>
      <c r="BP78" s="58"/>
      <c r="BQ78" s="58"/>
      <c r="BR78" s="58"/>
      <c r="BS78" s="58"/>
      <c r="BT78" s="58"/>
      <c r="BU78" s="58"/>
      <c r="BV78" s="58"/>
      <c r="BW78" s="58"/>
      <c r="BX78" s="58"/>
      <c r="BY78" s="58"/>
      <c r="BZ78" s="59"/>
    </row>
    <row r="79" spans="1:78" ht="13.5" customHeight="1">
      <c r="A79" s="2"/>
      <c r="B79" s="16"/>
      <c r="C79" s="63" t="s">
        <v>36</v>
      </c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19"/>
      <c r="V79" s="19"/>
      <c r="W79" s="63" t="s">
        <v>37</v>
      </c>
      <c r="X79" s="63"/>
      <c r="Y79" s="63"/>
      <c r="Z79" s="63"/>
      <c r="AA79" s="63"/>
      <c r="AB79" s="63"/>
      <c r="AC79" s="63"/>
      <c r="AD79" s="63"/>
      <c r="AE79" s="63"/>
      <c r="AF79" s="63"/>
      <c r="AG79" s="63"/>
      <c r="AH79" s="63"/>
      <c r="AI79" s="63"/>
      <c r="AJ79" s="63"/>
      <c r="AK79" s="63"/>
      <c r="AL79" s="63"/>
      <c r="AM79" s="63"/>
      <c r="AN79" s="63"/>
      <c r="AO79" s="19"/>
      <c r="AP79" s="19"/>
      <c r="AQ79" s="63" t="s">
        <v>38</v>
      </c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17"/>
      <c r="BJ79" s="18"/>
      <c r="BK79" s="2"/>
      <c r="BL79" s="57"/>
      <c r="BM79" s="58"/>
      <c r="BN79" s="58"/>
      <c r="BO79" s="58"/>
      <c r="BP79" s="58"/>
      <c r="BQ79" s="58"/>
      <c r="BR79" s="58"/>
      <c r="BS79" s="58"/>
      <c r="BT79" s="58"/>
      <c r="BU79" s="58"/>
      <c r="BV79" s="58"/>
      <c r="BW79" s="58"/>
      <c r="BX79" s="58"/>
      <c r="BY79" s="58"/>
      <c r="BZ79" s="59"/>
    </row>
    <row r="80" spans="1:78" ht="13.5" customHeight="1">
      <c r="A80" s="2"/>
      <c r="B80" s="16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19"/>
      <c r="V80" s="19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19"/>
      <c r="AP80" s="19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63"/>
      <c r="BI80" s="17"/>
      <c r="BJ80" s="18"/>
      <c r="BK80" s="2"/>
      <c r="BL80" s="57"/>
      <c r="BM80" s="58"/>
      <c r="BN80" s="58"/>
      <c r="BO80" s="58"/>
      <c r="BP80" s="58"/>
      <c r="BQ80" s="58"/>
      <c r="BR80" s="58"/>
      <c r="BS80" s="58"/>
      <c r="BT80" s="58"/>
      <c r="BU80" s="58"/>
      <c r="BV80" s="58"/>
      <c r="BW80" s="58"/>
      <c r="BX80" s="58"/>
      <c r="BY80" s="58"/>
      <c r="BZ80" s="5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57"/>
      <c r="BM81" s="58"/>
      <c r="BN81" s="58"/>
      <c r="BO81" s="58"/>
      <c r="BP81" s="58"/>
      <c r="BQ81" s="58"/>
      <c r="BR81" s="58"/>
      <c r="BS81" s="58"/>
      <c r="BT81" s="58"/>
      <c r="BU81" s="58"/>
      <c r="BV81" s="58"/>
      <c r="BW81" s="58"/>
      <c r="BX81" s="58"/>
      <c r="BY81" s="58"/>
      <c r="BZ81" s="5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60"/>
      <c r="BM82" s="61"/>
      <c r="BN82" s="61"/>
      <c r="BO82" s="61"/>
      <c r="BP82" s="61"/>
      <c r="BQ82" s="61"/>
      <c r="BR82" s="61"/>
      <c r="BS82" s="61"/>
      <c r="BT82" s="61"/>
      <c r="BU82" s="61"/>
      <c r="BV82" s="61"/>
      <c r="BW82" s="61"/>
      <c r="BX82" s="61"/>
      <c r="BY82" s="61"/>
      <c r="BZ82" s="62"/>
    </row>
    <row r="83" spans="1:78">
      <c r="C83" s="2" t="s">
        <v>39</v>
      </c>
    </row>
  </sheetData>
  <sheetProtection password="B501" sheet="1" objects="1" scenarios="1" formatCells="0" formatColumns="0" formatRows="0"/>
  <mergeCells count="53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AY10:BF10"/>
    <mergeCell ref="BL10:BM10"/>
    <mergeCell ref="BL11:BZ13"/>
    <mergeCell ref="B14:BJ15"/>
    <mergeCell ref="BL14:BZ15"/>
    <mergeCell ref="B10:I10"/>
    <mergeCell ref="J10:Q10"/>
    <mergeCell ref="R10:Y10"/>
    <mergeCell ref="Z10:AG10"/>
    <mergeCell ref="AI10:AP10"/>
    <mergeCell ref="AQ10:AX10"/>
    <mergeCell ref="BL16:BZ44"/>
    <mergeCell ref="C34:P35"/>
    <mergeCell ref="R34:AE35"/>
    <mergeCell ref="AG34:AT35"/>
    <mergeCell ref="AV34:BI35"/>
    <mergeCell ref="AY8:BF8"/>
    <mergeCell ref="BL8:BM8"/>
    <mergeCell ref="B9:I9"/>
    <mergeCell ref="J9:Q9"/>
    <mergeCell ref="R9:Y9"/>
    <mergeCell ref="Z9:AG9"/>
    <mergeCell ref="AI9:AP9"/>
    <mergeCell ref="AQ9:AX9"/>
    <mergeCell ref="AY9:BF9"/>
    <mergeCell ref="BL9:BM9"/>
    <mergeCell ref="B8:I8"/>
    <mergeCell ref="J8:Q8"/>
    <mergeCell ref="R8:Y8"/>
    <mergeCell ref="Z8:AG8"/>
    <mergeCell ref="AI8:AP8"/>
    <mergeCell ref="AQ8:AX8"/>
    <mergeCell ref="B2:BZ4"/>
    <mergeCell ref="B6:AG6"/>
    <mergeCell ref="B7:I7"/>
    <mergeCell ref="J7:Q7"/>
    <mergeCell ref="R7:Y7"/>
    <mergeCell ref="Z7:AG7"/>
    <mergeCell ref="AI7:AP7"/>
    <mergeCell ref="AQ7:AX7"/>
    <mergeCell ref="AY7:BF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M10"/>
  <sheetViews>
    <sheetView showGridLines="0" workbookViewId="0"/>
  </sheetViews>
  <sheetFormatPr defaultRowHeight="13.5"/>
  <cols>
    <col min="2" max="143" width="11.875" customWidth="1"/>
  </cols>
  <sheetData>
    <row r="1" spans="1:143">
      <c r="A1" t="s">
        <v>40</v>
      </c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>
        <v>1</v>
      </c>
      <c r="X1" s="25">
        <v>1</v>
      </c>
      <c r="Y1" s="25">
        <v>1</v>
      </c>
      <c r="Z1" s="25">
        <v>1</v>
      </c>
      <c r="AA1" s="25">
        <v>1</v>
      </c>
      <c r="AB1" s="25">
        <v>1</v>
      </c>
      <c r="AC1" s="25">
        <v>1</v>
      </c>
      <c r="AD1" s="25">
        <v>1</v>
      </c>
      <c r="AE1" s="25">
        <v>1</v>
      </c>
      <c r="AF1" s="25">
        <v>1</v>
      </c>
      <c r="AG1" s="25"/>
      <c r="AH1" s="25">
        <v>1</v>
      </c>
      <c r="AI1" s="25">
        <v>1</v>
      </c>
      <c r="AJ1" s="25">
        <v>1</v>
      </c>
      <c r="AK1" s="25">
        <v>1</v>
      </c>
      <c r="AL1" s="25">
        <v>1</v>
      </c>
      <c r="AM1" s="25">
        <v>1</v>
      </c>
      <c r="AN1" s="25">
        <v>1</v>
      </c>
      <c r="AO1" s="25">
        <v>1</v>
      </c>
      <c r="AP1" s="25">
        <v>1</v>
      </c>
      <c r="AQ1" s="25">
        <v>1</v>
      </c>
      <c r="AR1" s="25"/>
      <c r="AS1" s="25">
        <v>1</v>
      </c>
      <c r="AT1" s="25">
        <v>1</v>
      </c>
      <c r="AU1" s="25">
        <v>1</v>
      </c>
      <c r="AV1" s="25">
        <v>1</v>
      </c>
      <c r="AW1" s="25">
        <v>1</v>
      </c>
      <c r="AX1" s="25">
        <v>1</v>
      </c>
      <c r="AY1" s="25">
        <v>1</v>
      </c>
      <c r="AZ1" s="25">
        <v>1</v>
      </c>
      <c r="BA1" s="25">
        <v>1</v>
      </c>
      <c r="BB1" s="25">
        <v>1</v>
      </c>
      <c r="BC1" s="25"/>
      <c r="BD1" s="25">
        <v>1</v>
      </c>
      <c r="BE1" s="25">
        <v>1</v>
      </c>
      <c r="BF1" s="25">
        <v>1</v>
      </c>
      <c r="BG1" s="25">
        <v>1</v>
      </c>
      <c r="BH1" s="25">
        <v>1</v>
      </c>
      <c r="BI1" s="25">
        <v>1</v>
      </c>
      <c r="BJ1" s="25">
        <v>1</v>
      </c>
      <c r="BK1" s="25">
        <v>1</v>
      </c>
      <c r="BL1" s="25">
        <v>1</v>
      </c>
      <c r="BM1" s="25">
        <v>1</v>
      </c>
      <c r="BN1" s="25"/>
      <c r="BO1" s="25">
        <v>1</v>
      </c>
      <c r="BP1" s="25">
        <v>1</v>
      </c>
      <c r="BQ1" s="25">
        <v>1</v>
      </c>
      <c r="BR1" s="25">
        <v>1</v>
      </c>
      <c r="BS1" s="25">
        <v>1</v>
      </c>
      <c r="BT1" s="25">
        <v>1</v>
      </c>
      <c r="BU1" s="25">
        <v>1</v>
      </c>
      <c r="BV1" s="25">
        <v>1</v>
      </c>
      <c r="BW1" s="25">
        <v>1</v>
      </c>
      <c r="BX1" s="25">
        <v>1</v>
      </c>
      <c r="BY1" s="25"/>
      <c r="BZ1" s="25">
        <v>1</v>
      </c>
      <c r="CA1" s="25">
        <v>1</v>
      </c>
      <c r="CB1" s="25">
        <v>1</v>
      </c>
      <c r="CC1" s="25">
        <v>1</v>
      </c>
      <c r="CD1" s="25">
        <v>1</v>
      </c>
      <c r="CE1" s="25">
        <v>1</v>
      </c>
      <c r="CF1" s="25">
        <v>1</v>
      </c>
      <c r="CG1" s="25">
        <v>1</v>
      </c>
      <c r="CH1" s="25">
        <v>1</v>
      </c>
      <c r="CI1" s="25">
        <v>1</v>
      </c>
      <c r="CJ1" s="25"/>
      <c r="CK1" s="25">
        <v>1</v>
      </c>
      <c r="CL1" s="25">
        <v>1</v>
      </c>
      <c r="CM1" s="25">
        <v>1</v>
      </c>
      <c r="CN1" s="25">
        <v>1</v>
      </c>
      <c r="CO1" s="25">
        <v>1</v>
      </c>
      <c r="CP1" s="25">
        <v>1</v>
      </c>
      <c r="CQ1" s="25">
        <v>1</v>
      </c>
      <c r="CR1" s="25">
        <v>1</v>
      </c>
      <c r="CS1" s="25">
        <v>1</v>
      </c>
      <c r="CT1" s="25">
        <v>1</v>
      </c>
      <c r="CU1" s="25"/>
      <c r="CV1" s="25">
        <v>1</v>
      </c>
      <c r="CW1" s="25">
        <v>1</v>
      </c>
      <c r="CX1" s="25">
        <v>1</v>
      </c>
      <c r="CY1" s="25">
        <v>1</v>
      </c>
      <c r="CZ1" s="25">
        <v>1</v>
      </c>
      <c r="DA1" s="25">
        <v>1</v>
      </c>
      <c r="DB1" s="25">
        <v>1</v>
      </c>
      <c r="DC1" s="25">
        <v>1</v>
      </c>
      <c r="DD1" s="25">
        <v>1</v>
      </c>
      <c r="DE1" s="25">
        <v>1</v>
      </c>
      <c r="DF1" s="25"/>
      <c r="DG1" s="25">
        <v>1</v>
      </c>
      <c r="DH1" s="25">
        <v>1</v>
      </c>
      <c r="DI1" s="25">
        <v>1</v>
      </c>
      <c r="DJ1" s="25">
        <v>1</v>
      </c>
      <c r="DK1" s="25">
        <v>1</v>
      </c>
      <c r="DL1" s="25">
        <v>1</v>
      </c>
      <c r="DM1" s="25">
        <v>1</v>
      </c>
      <c r="DN1" s="25">
        <v>1</v>
      </c>
      <c r="DO1" s="25">
        <v>1</v>
      </c>
      <c r="DP1" s="25">
        <v>1</v>
      </c>
      <c r="DQ1" s="25"/>
      <c r="DR1" s="25">
        <v>1</v>
      </c>
      <c r="DS1" s="25">
        <v>1</v>
      </c>
      <c r="DT1" s="25">
        <v>1</v>
      </c>
      <c r="DU1" s="25">
        <v>1</v>
      </c>
      <c r="DV1" s="25">
        <v>1</v>
      </c>
      <c r="DW1" s="25">
        <v>1</v>
      </c>
      <c r="DX1" s="25">
        <v>1</v>
      </c>
      <c r="DY1" s="25">
        <v>1</v>
      </c>
      <c r="DZ1" s="25">
        <v>1</v>
      </c>
      <c r="EA1" s="25">
        <v>1</v>
      </c>
      <c r="EB1" s="25"/>
      <c r="EC1" s="25">
        <v>1</v>
      </c>
      <c r="ED1" s="25">
        <v>1</v>
      </c>
      <c r="EE1" s="25">
        <v>1</v>
      </c>
      <c r="EF1" s="25">
        <v>1</v>
      </c>
      <c r="EG1" s="25">
        <v>1</v>
      </c>
      <c r="EH1" s="25">
        <v>1</v>
      </c>
      <c r="EI1" s="25">
        <v>1</v>
      </c>
      <c r="EJ1" s="25">
        <v>1</v>
      </c>
      <c r="EK1" s="25">
        <v>1</v>
      </c>
      <c r="EL1" s="25">
        <v>1</v>
      </c>
      <c r="EM1" s="25"/>
    </row>
    <row r="2" spans="1:143">
      <c r="A2" s="26" t="s">
        <v>41</v>
      </c>
      <c r="B2" s="26">
        <f>COLUMN()-1</f>
        <v>1</v>
      </c>
      <c r="C2" s="26">
        <f t="shared" ref="C2:BQ2" si="0">COLUMN()-1</f>
        <v>2</v>
      </c>
      <c r="D2" s="26">
        <f t="shared" si="0"/>
        <v>3</v>
      </c>
      <c r="E2" s="26">
        <f t="shared" si="0"/>
        <v>4</v>
      </c>
      <c r="F2" s="26">
        <f t="shared" si="0"/>
        <v>5</v>
      </c>
      <c r="G2" s="26">
        <f t="shared" si="0"/>
        <v>6</v>
      </c>
      <c r="H2" s="26">
        <f t="shared" si="0"/>
        <v>7</v>
      </c>
      <c r="I2" s="26">
        <f t="shared" si="0"/>
        <v>8</v>
      </c>
      <c r="J2" s="26">
        <f t="shared" si="0"/>
        <v>9</v>
      </c>
      <c r="K2" s="26">
        <f t="shared" si="0"/>
        <v>10</v>
      </c>
      <c r="L2" s="26">
        <f t="shared" si="0"/>
        <v>11</v>
      </c>
      <c r="M2" s="26">
        <f t="shared" si="0"/>
        <v>12</v>
      </c>
      <c r="N2" s="26">
        <f t="shared" si="0"/>
        <v>13</v>
      </c>
      <c r="O2" s="26">
        <f t="shared" si="0"/>
        <v>14</v>
      </c>
      <c r="P2" s="26">
        <f t="shared" si="0"/>
        <v>15</v>
      </c>
      <c r="Q2" s="26">
        <f t="shared" si="0"/>
        <v>16</v>
      </c>
      <c r="R2" s="26">
        <f t="shared" si="0"/>
        <v>17</v>
      </c>
      <c r="S2" s="26">
        <f t="shared" si="0"/>
        <v>18</v>
      </c>
      <c r="T2" s="26">
        <f t="shared" si="0"/>
        <v>19</v>
      </c>
      <c r="U2" s="26">
        <f t="shared" si="0"/>
        <v>20</v>
      </c>
      <c r="V2" s="26">
        <f t="shared" si="0"/>
        <v>21</v>
      </c>
      <c r="W2" s="26">
        <f t="shared" si="0"/>
        <v>22</v>
      </c>
      <c r="X2" s="26">
        <f t="shared" si="0"/>
        <v>23</v>
      </c>
      <c r="Y2" s="26">
        <f t="shared" si="0"/>
        <v>24</v>
      </c>
      <c r="Z2" s="26">
        <f t="shared" si="0"/>
        <v>25</v>
      </c>
      <c r="AA2" s="26">
        <f t="shared" si="0"/>
        <v>26</v>
      </c>
      <c r="AB2" s="26">
        <f t="shared" si="0"/>
        <v>27</v>
      </c>
      <c r="AC2" s="26">
        <f t="shared" si="0"/>
        <v>28</v>
      </c>
      <c r="AD2" s="26">
        <f t="shared" si="0"/>
        <v>29</v>
      </c>
      <c r="AE2" s="26">
        <f t="shared" si="0"/>
        <v>30</v>
      </c>
      <c r="AF2" s="26">
        <f t="shared" si="0"/>
        <v>31</v>
      </c>
      <c r="AG2" s="26">
        <f t="shared" si="0"/>
        <v>32</v>
      </c>
      <c r="AH2" s="26">
        <f t="shared" si="0"/>
        <v>33</v>
      </c>
      <c r="AI2" s="26">
        <f t="shared" si="0"/>
        <v>34</v>
      </c>
      <c r="AJ2" s="26">
        <f t="shared" si="0"/>
        <v>35</v>
      </c>
      <c r="AK2" s="26">
        <f t="shared" si="0"/>
        <v>36</v>
      </c>
      <c r="AL2" s="26">
        <f t="shared" si="0"/>
        <v>37</v>
      </c>
      <c r="AM2" s="26">
        <f t="shared" si="0"/>
        <v>38</v>
      </c>
      <c r="AN2" s="26">
        <f t="shared" si="0"/>
        <v>39</v>
      </c>
      <c r="AO2" s="26">
        <f t="shared" si="0"/>
        <v>40</v>
      </c>
      <c r="AP2" s="26">
        <f t="shared" si="0"/>
        <v>41</v>
      </c>
      <c r="AQ2" s="26">
        <f t="shared" si="0"/>
        <v>42</v>
      </c>
      <c r="AR2" s="26">
        <f t="shared" si="0"/>
        <v>43</v>
      </c>
      <c r="AS2" s="26">
        <f t="shared" si="0"/>
        <v>44</v>
      </c>
      <c r="AT2" s="26">
        <f t="shared" si="0"/>
        <v>45</v>
      </c>
      <c r="AU2" s="26">
        <f t="shared" si="0"/>
        <v>46</v>
      </c>
      <c r="AV2" s="26">
        <f t="shared" si="0"/>
        <v>47</v>
      </c>
      <c r="AW2" s="26">
        <f t="shared" si="0"/>
        <v>48</v>
      </c>
      <c r="AX2" s="26">
        <f t="shared" si="0"/>
        <v>49</v>
      </c>
      <c r="AY2" s="26">
        <f t="shared" si="0"/>
        <v>50</v>
      </c>
      <c r="AZ2" s="26">
        <f t="shared" si="0"/>
        <v>51</v>
      </c>
      <c r="BA2" s="26">
        <f t="shared" si="0"/>
        <v>52</v>
      </c>
      <c r="BB2" s="26">
        <f t="shared" si="0"/>
        <v>53</v>
      </c>
      <c r="BC2" s="26">
        <f t="shared" si="0"/>
        <v>54</v>
      </c>
      <c r="BD2" s="26">
        <f t="shared" si="0"/>
        <v>55</v>
      </c>
      <c r="BE2" s="26">
        <f t="shared" si="0"/>
        <v>56</v>
      </c>
      <c r="BF2" s="26">
        <f t="shared" si="0"/>
        <v>57</v>
      </c>
      <c r="BG2" s="26">
        <f t="shared" si="0"/>
        <v>58</v>
      </c>
      <c r="BH2" s="26">
        <f t="shared" si="0"/>
        <v>59</v>
      </c>
      <c r="BI2" s="26">
        <f t="shared" si="0"/>
        <v>60</v>
      </c>
      <c r="BJ2" s="26">
        <f t="shared" si="0"/>
        <v>61</v>
      </c>
      <c r="BK2" s="26">
        <f t="shared" si="0"/>
        <v>62</v>
      </c>
      <c r="BL2" s="26">
        <f t="shared" si="0"/>
        <v>63</v>
      </c>
      <c r="BM2" s="26">
        <f t="shared" si="0"/>
        <v>64</v>
      </c>
      <c r="BN2" s="26">
        <f t="shared" si="0"/>
        <v>65</v>
      </c>
      <c r="BO2" s="26">
        <f t="shared" si="0"/>
        <v>66</v>
      </c>
      <c r="BP2" s="26">
        <f t="shared" si="0"/>
        <v>67</v>
      </c>
      <c r="BQ2" s="26">
        <f t="shared" si="0"/>
        <v>68</v>
      </c>
      <c r="BR2" s="26">
        <f t="shared" ref="BR2:EC2" si="1">COLUMN()-1</f>
        <v>69</v>
      </c>
      <c r="BS2" s="26">
        <f t="shared" si="1"/>
        <v>70</v>
      </c>
      <c r="BT2" s="26">
        <f t="shared" si="1"/>
        <v>71</v>
      </c>
      <c r="BU2" s="26">
        <f t="shared" si="1"/>
        <v>72</v>
      </c>
      <c r="BV2" s="26">
        <f t="shared" si="1"/>
        <v>73</v>
      </c>
      <c r="BW2" s="26">
        <f t="shared" si="1"/>
        <v>74</v>
      </c>
      <c r="BX2" s="26">
        <f t="shared" si="1"/>
        <v>75</v>
      </c>
      <c r="BY2" s="26">
        <f t="shared" si="1"/>
        <v>76</v>
      </c>
      <c r="BZ2" s="26">
        <f t="shared" si="1"/>
        <v>77</v>
      </c>
      <c r="CA2" s="26">
        <f t="shared" si="1"/>
        <v>78</v>
      </c>
      <c r="CB2" s="26">
        <f t="shared" si="1"/>
        <v>79</v>
      </c>
      <c r="CC2" s="26">
        <f t="shared" si="1"/>
        <v>80</v>
      </c>
      <c r="CD2" s="26">
        <f t="shared" si="1"/>
        <v>81</v>
      </c>
      <c r="CE2" s="26">
        <f t="shared" si="1"/>
        <v>82</v>
      </c>
      <c r="CF2" s="26">
        <f t="shared" si="1"/>
        <v>83</v>
      </c>
      <c r="CG2" s="26">
        <f t="shared" si="1"/>
        <v>84</v>
      </c>
      <c r="CH2" s="26">
        <f t="shared" si="1"/>
        <v>85</v>
      </c>
      <c r="CI2" s="26">
        <f t="shared" si="1"/>
        <v>86</v>
      </c>
      <c r="CJ2" s="26">
        <f t="shared" si="1"/>
        <v>87</v>
      </c>
      <c r="CK2" s="26">
        <f t="shared" si="1"/>
        <v>88</v>
      </c>
      <c r="CL2" s="26">
        <f t="shared" si="1"/>
        <v>89</v>
      </c>
      <c r="CM2" s="26">
        <f t="shared" si="1"/>
        <v>90</v>
      </c>
      <c r="CN2" s="26">
        <f t="shared" si="1"/>
        <v>91</v>
      </c>
      <c r="CO2" s="26">
        <f t="shared" si="1"/>
        <v>92</v>
      </c>
      <c r="CP2" s="26">
        <f t="shared" si="1"/>
        <v>93</v>
      </c>
      <c r="CQ2" s="26">
        <f t="shared" si="1"/>
        <v>94</v>
      </c>
      <c r="CR2" s="26">
        <f t="shared" si="1"/>
        <v>95</v>
      </c>
      <c r="CS2" s="26">
        <f t="shared" si="1"/>
        <v>96</v>
      </c>
      <c r="CT2" s="26">
        <f t="shared" si="1"/>
        <v>97</v>
      </c>
      <c r="CU2" s="26">
        <f t="shared" si="1"/>
        <v>98</v>
      </c>
      <c r="CV2" s="26">
        <f t="shared" si="1"/>
        <v>99</v>
      </c>
      <c r="CW2" s="26">
        <f t="shared" si="1"/>
        <v>100</v>
      </c>
      <c r="CX2" s="26">
        <f t="shared" si="1"/>
        <v>101</v>
      </c>
      <c r="CY2" s="26">
        <f t="shared" si="1"/>
        <v>102</v>
      </c>
      <c r="CZ2" s="26">
        <f t="shared" si="1"/>
        <v>103</v>
      </c>
      <c r="DA2" s="26">
        <f t="shared" si="1"/>
        <v>104</v>
      </c>
      <c r="DB2" s="26">
        <f t="shared" si="1"/>
        <v>105</v>
      </c>
      <c r="DC2" s="26">
        <f t="shared" si="1"/>
        <v>106</v>
      </c>
      <c r="DD2" s="26">
        <f t="shared" si="1"/>
        <v>107</v>
      </c>
      <c r="DE2" s="26">
        <f t="shared" si="1"/>
        <v>108</v>
      </c>
      <c r="DF2" s="26">
        <f t="shared" si="1"/>
        <v>109</v>
      </c>
      <c r="DG2" s="26">
        <f t="shared" si="1"/>
        <v>110</v>
      </c>
      <c r="DH2" s="26">
        <f t="shared" si="1"/>
        <v>111</v>
      </c>
      <c r="DI2" s="26">
        <f t="shared" si="1"/>
        <v>112</v>
      </c>
      <c r="DJ2" s="26">
        <f t="shared" si="1"/>
        <v>113</v>
      </c>
      <c r="DK2" s="26">
        <f t="shared" si="1"/>
        <v>114</v>
      </c>
      <c r="DL2" s="26">
        <f t="shared" si="1"/>
        <v>115</v>
      </c>
      <c r="DM2" s="26">
        <f t="shared" si="1"/>
        <v>116</v>
      </c>
      <c r="DN2" s="26">
        <f t="shared" si="1"/>
        <v>117</v>
      </c>
      <c r="DO2" s="26">
        <f t="shared" si="1"/>
        <v>118</v>
      </c>
      <c r="DP2" s="26">
        <f t="shared" si="1"/>
        <v>119</v>
      </c>
      <c r="DQ2" s="26">
        <f t="shared" si="1"/>
        <v>120</v>
      </c>
      <c r="DR2" s="26">
        <f t="shared" si="1"/>
        <v>121</v>
      </c>
      <c r="DS2" s="26">
        <f t="shared" si="1"/>
        <v>122</v>
      </c>
      <c r="DT2" s="26">
        <f t="shared" si="1"/>
        <v>123</v>
      </c>
      <c r="DU2" s="26">
        <f t="shared" si="1"/>
        <v>124</v>
      </c>
      <c r="DV2" s="26">
        <f t="shared" si="1"/>
        <v>125</v>
      </c>
      <c r="DW2" s="26">
        <f t="shared" si="1"/>
        <v>126</v>
      </c>
      <c r="DX2" s="26">
        <f t="shared" si="1"/>
        <v>127</v>
      </c>
      <c r="DY2" s="26">
        <f t="shared" si="1"/>
        <v>128</v>
      </c>
      <c r="DZ2" s="26">
        <f t="shared" si="1"/>
        <v>129</v>
      </c>
      <c r="EA2" s="26">
        <f t="shared" si="1"/>
        <v>130</v>
      </c>
      <c r="EB2" s="26">
        <f t="shared" si="1"/>
        <v>131</v>
      </c>
      <c r="EC2" s="26">
        <f t="shared" si="1"/>
        <v>132</v>
      </c>
      <c r="ED2" s="26">
        <f t="shared" ref="ED2:EM2" si="2">COLUMN()-1</f>
        <v>133</v>
      </c>
      <c r="EE2" s="26">
        <f t="shared" si="2"/>
        <v>134</v>
      </c>
      <c r="EF2" s="26">
        <f t="shared" si="2"/>
        <v>135</v>
      </c>
      <c r="EG2" s="26">
        <f t="shared" si="2"/>
        <v>136</v>
      </c>
      <c r="EH2" s="26">
        <f t="shared" si="2"/>
        <v>137</v>
      </c>
      <c r="EI2" s="26">
        <f t="shared" si="2"/>
        <v>138</v>
      </c>
      <c r="EJ2" s="26">
        <f t="shared" si="2"/>
        <v>139</v>
      </c>
      <c r="EK2" s="26">
        <f t="shared" si="2"/>
        <v>140</v>
      </c>
      <c r="EL2" s="26">
        <f t="shared" si="2"/>
        <v>141</v>
      </c>
      <c r="EM2" s="26">
        <f t="shared" si="2"/>
        <v>142</v>
      </c>
    </row>
    <row r="3" spans="1:143">
      <c r="A3" s="26" t="s">
        <v>42</v>
      </c>
      <c r="B3" s="27" t="s">
        <v>43</v>
      </c>
      <c r="C3" s="27" t="s">
        <v>44</v>
      </c>
      <c r="D3" s="27" t="s">
        <v>45</v>
      </c>
      <c r="E3" s="27" t="s">
        <v>46</v>
      </c>
      <c r="F3" s="27" t="s">
        <v>47</v>
      </c>
      <c r="G3" s="27" t="s">
        <v>48</v>
      </c>
      <c r="H3" s="82" t="s">
        <v>49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4"/>
      <c r="W3" s="88" t="s">
        <v>50</v>
      </c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 t="s">
        <v>51</v>
      </c>
      <c r="DH3" s="81"/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</row>
    <row r="4" spans="1:143">
      <c r="A4" s="26" t="s">
        <v>52</v>
      </c>
      <c r="B4" s="28"/>
      <c r="C4" s="28"/>
      <c r="D4" s="28"/>
      <c r="E4" s="28"/>
      <c r="F4" s="28"/>
      <c r="G4" s="28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7"/>
      <c r="W4" s="81" t="s">
        <v>53</v>
      </c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 t="s">
        <v>54</v>
      </c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 t="s">
        <v>55</v>
      </c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 t="s">
        <v>56</v>
      </c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 t="s">
        <v>57</v>
      </c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 t="s">
        <v>58</v>
      </c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 t="s">
        <v>59</v>
      </c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 t="s">
        <v>60</v>
      </c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 t="s">
        <v>61</v>
      </c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 t="s">
        <v>62</v>
      </c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 t="s">
        <v>63</v>
      </c>
      <c r="ED4" s="81"/>
      <c r="EE4" s="81"/>
      <c r="EF4" s="81"/>
      <c r="EG4" s="81"/>
      <c r="EH4" s="81"/>
      <c r="EI4" s="81"/>
      <c r="EJ4" s="81"/>
      <c r="EK4" s="81"/>
      <c r="EL4" s="81"/>
      <c r="EM4" s="81"/>
    </row>
    <row r="5" spans="1:143">
      <c r="A5" s="26" t="s">
        <v>64</v>
      </c>
      <c r="B5" s="29"/>
      <c r="C5" s="29"/>
      <c r="D5" s="29"/>
      <c r="E5" s="29"/>
      <c r="F5" s="29"/>
      <c r="G5" s="29"/>
      <c r="H5" s="30" t="s">
        <v>65</v>
      </c>
      <c r="I5" s="30" t="s">
        <v>66</v>
      </c>
      <c r="J5" s="30" t="s">
        <v>67</v>
      </c>
      <c r="K5" s="30" t="s">
        <v>68</v>
      </c>
      <c r="L5" s="30" t="s">
        <v>69</v>
      </c>
      <c r="M5" s="30" t="s">
        <v>70</v>
      </c>
      <c r="N5" s="30" t="s">
        <v>71</v>
      </c>
      <c r="O5" s="30" t="s">
        <v>72</v>
      </c>
      <c r="P5" s="30" t="s">
        <v>73</v>
      </c>
      <c r="Q5" s="30" t="s">
        <v>74</v>
      </c>
      <c r="R5" s="30" t="s">
        <v>75</v>
      </c>
      <c r="S5" s="30" t="s">
        <v>76</v>
      </c>
      <c r="T5" s="30" t="s">
        <v>77</v>
      </c>
      <c r="U5" s="30" t="s">
        <v>78</v>
      </c>
      <c r="V5" s="30" t="s">
        <v>79</v>
      </c>
      <c r="W5" s="30" t="s">
        <v>80</v>
      </c>
      <c r="X5" s="30" t="s">
        <v>81</v>
      </c>
      <c r="Y5" s="30" t="s">
        <v>82</v>
      </c>
      <c r="Z5" s="30" t="s">
        <v>83</v>
      </c>
      <c r="AA5" s="30" t="s">
        <v>84</v>
      </c>
      <c r="AB5" s="30" t="s">
        <v>85</v>
      </c>
      <c r="AC5" s="30" t="s">
        <v>86</v>
      </c>
      <c r="AD5" s="30" t="s">
        <v>87</v>
      </c>
      <c r="AE5" s="30" t="s">
        <v>88</v>
      </c>
      <c r="AF5" s="30" t="s">
        <v>89</v>
      </c>
      <c r="AG5" s="30" t="s">
        <v>90</v>
      </c>
      <c r="AH5" s="30" t="s">
        <v>80</v>
      </c>
      <c r="AI5" s="30" t="s">
        <v>81</v>
      </c>
      <c r="AJ5" s="30" t="s">
        <v>82</v>
      </c>
      <c r="AK5" s="30" t="s">
        <v>83</v>
      </c>
      <c r="AL5" s="30" t="s">
        <v>84</v>
      </c>
      <c r="AM5" s="30" t="s">
        <v>85</v>
      </c>
      <c r="AN5" s="30" t="s">
        <v>86</v>
      </c>
      <c r="AO5" s="30" t="s">
        <v>87</v>
      </c>
      <c r="AP5" s="30" t="s">
        <v>88</v>
      </c>
      <c r="AQ5" s="30" t="s">
        <v>89</v>
      </c>
      <c r="AR5" s="30" t="s">
        <v>91</v>
      </c>
      <c r="AS5" s="30" t="s">
        <v>80</v>
      </c>
      <c r="AT5" s="30" t="s">
        <v>81</v>
      </c>
      <c r="AU5" s="30" t="s">
        <v>82</v>
      </c>
      <c r="AV5" s="30" t="s">
        <v>83</v>
      </c>
      <c r="AW5" s="30" t="s">
        <v>84</v>
      </c>
      <c r="AX5" s="30" t="s">
        <v>85</v>
      </c>
      <c r="AY5" s="30" t="s">
        <v>86</v>
      </c>
      <c r="AZ5" s="30" t="s">
        <v>87</v>
      </c>
      <c r="BA5" s="30" t="s">
        <v>88</v>
      </c>
      <c r="BB5" s="30" t="s">
        <v>89</v>
      </c>
      <c r="BC5" s="30" t="s">
        <v>91</v>
      </c>
      <c r="BD5" s="30" t="s">
        <v>80</v>
      </c>
      <c r="BE5" s="30" t="s">
        <v>81</v>
      </c>
      <c r="BF5" s="30" t="s">
        <v>82</v>
      </c>
      <c r="BG5" s="30" t="s">
        <v>83</v>
      </c>
      <c r="BH5" s="30" t="s">
        <v>84</v>
      </c>
      <c r="BI5" s="30" t="s">
        <v>85</v>
      </c>
      <c r="BJ5" s="30" t="s">
        <v>86</v>
      </c>
      <c r="BK5" s="30" t="s">
        <v>87</v>
      </c>
      <c r="BL5" s="30" t="s">
        <v>88</v>
      </c>
      <c r="BM5" s="30" t="s">
        <v>89</v>
      </c>
      <c r="BN5" s="30" t="s">
        <v>91</v>
      </c>
      <c r="BO5" s="30" t="s">
        <v>80</v>
      </c>
      <c r="BP5" s="30" t="s">
        <v>81</v>
      </c>
      <c r="BQ5" s="30" t="s">
        <v>82</v>
      </c>
      <c r="BR5" s="30" t="s">
        <v>83</v>
      </c>
      <c r="BS5" s="30" t="s">
        <v>84</v>
      </c>
      <c r="BT5" s="30" t="s">
        <v>85</v>
      </c>
      <c r="BU5" s="30" t="s">
        <v>86</v>
      </c>
      <c r="BV5" s="30" t="s">
        <v>87</v>
      </c>
      <c r="BW5" s="30" t="s">
        <v>88</v>
      </c>
      <c r="BX5" s="30" t="s">
        <v>89</v>
      </c>
      <c r="BY5" s="30" t="s">
        <v>91</v>
      </c>
      <c r="BZ5" s="30" t="s">
        <v>80</v>
      </c>
      <c r="CA5" s="30" t="s">
        <v>81</v>
      </c>
      <c r="CB5" s="30" t="s">
        <v>82</v>
      </c>
      <c r="CC5" s="30" t="s">
        <v>83</v>
      </c>
      <c r="CD5" s="30" t="s">
        <v>84</v>
      </c>
      <c r="CE5" s="30" t="s">
        <v>85</v>
      </c>
      <c r="CF5" s="30" t="s">
        <v>86</v>
      </c>
      <c r="CG5" s="30" t="s">
        <v>87</v>
      </c>
      <c r="CH5" s="30" t="s">
        <v>88</v>
      </c>
      <c r="CI5" s="30" t="s">
        <v>89</v>
      </c>
      <c r="CJ5" s="30" t="s">
        <v>91</v>
      </c>
      <c r="CK5" s="30" t="s">
        <v>80</v>
      </c>
      <c r="CL5" s="30" t="s">
        <v>81</v>
      </c>
      <c r="CM5" s="30" t="s">
        <v>82</v>
      </c>
      <c r="CN5" s="30" t="s">
        <v>83</v>
      </c>
      <c r="CO5" s="30" t="s">
        <v>84</v>
      </c>
      <c r="CP5" s="30" t="s">
        <v>85</v>
      </c>
      <c r="CQ5" s="30" t="s">
        <v>86</v>
      </c>
      <c r="CR5" s="30" t="s">
        <v>87</v>
      </c>
      <c r="CS5" s="30" t="s">
        <v>88</v>
      </c>
      <c r="CT5" s="30" t="s">
        <v>89</v>
      </c>
      <c r="CU5" s="30" t="s">
        <v>91</v>
      </c>
      <c r="CV5" s="30" t="s">
        <v>80</v>
      </c>
      <c r="CW5" s="30" t="s">
        <v>81</v>
      </c>
      <c r="CX5" s="30" t="s">
        <v>82</v>
      </c>
      <c r="CY5" s="30" t="s">
        <v>83</v>
      </c>
      <c r="CZ5" s="30" t="s">
        <v>84</v>
      </c>
      <c r="DA5" s="30" t="s">
        <v>85</v>
      </c>
      <c r="DB5" s="30" t="s">
        <v>86</v>
      </c>
      <c r="DC5" s="30" t="s">
        <v>87</v>
      </c>
      <c r="DD5" s="30" t="s">
        <v>88</v>
      </c>
      <c r="DE5" s="30" t="s">
        <v>89</v>
      </c>
      <c r="DF5" s="30" t="s">
        <v>91</v>
      </c>
      <c r="DG5" s="30" t="s">
        <v>80</v>
      </c>
      <c r="DH5" s="30" t="s">
        <v>81</v>
      </c>
      <c r="DI5" s="30" t="s">
        <v>82</v>
      </c>
      <c r="DJ5" s="30" t="s">
        <v>83</v>
      </c>
      <c r="DK5" s="30" t="s">
        <v>84</v>
      </c>
      <c r="DL5" s="30" t="s">
        <v>85</v>
      </c>
      <c r="DM5" s="30" t="s">
        <v>86</v>
      </c>
      <c r="DN5" s="30" t="s">
        <v>87</v>
      </c>
      <c r="DO5" s="30" t="s">
        <v>88</v>
      </c>
      <c r="DP5" s="30" t="s">
        <v>89</v>
      </c>
      <c r="DQ5" s="30" t="s">
        <v>91</v>
      </c>
      <c r="DR5" s="30" t="s">
        <v>80</v>
      </c>
      <c r="DS5" s="30" t="s">
        <v>81</v>
      </c>
      <c r="DT5" s="30" t="s">
        <v>82</v>
      </c>
      <c r="DU5" s="30" t="s">
        <v>83</v>
      </c>
      <c r="DV5" s="30" t="s">
        <v>84</v>
      </c>
      <c r="DW5" s="30" t="s">
        <v>85</v>
      </c>
      <c r="DX5" s="30" t="s">
        <v>86</v>
      </c>
      <c r="DY5" s="30" t="s">
        <v>87</v>
      </c>
      <c r="DZ5" s="30" t="s">
        <v>88</v>
      </c>
      <c r="EA5" s="30" t="s">
        <v>89</v>
      </c>
      <c r="EB5" s="30" t="s">
        <v>91</v>
      </c>
      <c r="EC5" s="30" t="s">
        <v>80</v>
      </c>
      <c r="ED5" s="30" t="s">
        <v>81</v>
      </c>
      <c r="EE5" s="30" t="s">
        <v>82</v>
      </c>
      <c r="EF5" s="30" t="s">
        <v>83</v>
      </c>
      <c r="EG5" s="30" t="s">
        <v>84</v>
      </c>
      <c r="EH5" s="30" t="s">
        <v>85</v>
      </c>
      <c r="EI5" s="30" t="s">
        <v>86</v>
      </c>
      <c r="EJ5" s="30" t="s">
        <v>87</v>
      </c>
      <c r="EK5" s="30" t="s">
        <v>88</v>
      </c>
      <c r="EL5" s="30" t="s">
        <v>89</v>
      </c>
      <c r="EM5" s="30" t="s">
        <v>91</v>
      </c>
    </row>
    <row r="6" spans="1:143" s="34" customFormat="1">
      <c r="A6" s="26" t="s">
        <v>92</v>
      </c>
      <c r="B6" s="31">
        <f>B7</f>
        <v>2014</v>
      </c>
      <c r="C6" s="31">
        <f t="shared" ref="C6:V6" si="3">C7</f>
        <v>74659</v>
      </c>
      <c r="D6" s="31">
        <f t="shared" si="3"/>
        <v>47</v>
      </c>
      <c r="E6" s="31">
        <f t="shared" si="3"/>
        <v>1</v>
      </c>
      <c r="F6" s="31">
        <f t="shared" si="3"/>
        <v>0</v>
      </c>
      <c r="G6" s="31">
        <f t="shared" si="3"/>
        <v>0</v>
      </c>
      <c r="H6" s="31" t="str">
        <f t="shared" si="3"/>
        <v>福島県　中島村</v>
      </c>
      <c r="I6" s="31" t="str">
        <f t="shared" si="3"/>
        <v>法非適用</v>
      </c>
      <c r="J6" s="31" t="str">
        <f t="shared" si="3"/>
        <v>水道事業</v>
      </c>
      <c r="K6" s="31" t="str">
        <f t="shared" si="3"/>
        <v>簡易水道事業</v>
      </c>
      <c r="L6" s="31" t="str">
        <f t="shared" si="3"/>
        <v>D3</v>
      </c>
      <c r="M6" s="32" t="str">
        <f t="shared" si="3"/>
        <v>-</v>
      </c>
      <c r="N6" s="32" t="str">
        <f t="shared" si="3"/>
        <v>該当数値なし</v>
      </c>
      <c r="O6" s="32">
        <f t="shared" si="3"/>
        <v>91.39</v>
      </c>
      <c r="P6" s="32">
        <f t="shared" si="3"/>
        <v>2898</v>
      </c>
      <c r="Q6" s="32">
        <f t="shared" si="3"/>
        <v>5216</v>
      </c>
      <c r="R6" s="32">
        <f t="shared" si="3"/>
        <v>18.920000000000002</v>
      </c>
      <c r="S6" s="32">
        <f t="shared" si="3"/>
        <v>275.69</v>
      </c>
      <c r="T6" s="32">
        <f t="shared" si="3"/>
        <v>4758</v>
      </c>
      <c r="U6" s="32">
        <f t="shared" si="3"/>
        <v>18.91</v>
      </c>
      <c r="V6" s="32">
        <f t="shared" si="3"/>
        <v>251.61</v>
      </c>
      <c r="W6" s="33">
        <f>IF(W7="",NA(),W7)</f>
        <v>76.92</v>
      </c>
      <c r="X6" s="33">
        <f t="shared" ref="X6:AF6" si="4">IF(X7="",NA(),X7)</f>
        <v>70.88</v>
      </c>
      <c r="Y6" s="33">
        <f t="shared" si="4"/>
        <v>70.599999999999994</v>
      </c>
      <c r="Z6" s="33">
        <f t="shared" si="4"/>
        <v>71.72</v>
      </c>
      <c r="AA6" s="33">
        <f t="shared" si="4"/>
        <v>74.67</v>
      </c>
      <c r="AB6" s="33">
        <f t="shared" si="4"/>
        <v>78.62</v>
      </c>
      <c r="AC6" s="33">
        <f t="shared" si="4"/>
        <v>75.89</v>
      </c>
      <c r="AD6" s="33">
        <f t="shared" si="4"/>
        <v>74.52</v>
      </c>
      <c r="AE6" s="33">
        <f t="shared" si="4"/>
        <v>76.09</v>
      </c>
      <c r="AF6" s="33">
        <f t="shared" si="4"/>
        <v>75.87</v>
      </c>
      <c r="AG6" s="32" t="str">
        <f>IF(AG7="","",IF(AG7="-","【-】","【"&amp;SUBSTITUTE(TEXT(AG7,"#,##0.00"),"-","△")&amp;"】"))</f>
        <v>【76.03】</v>
      </c>
      <c r="AH6" s="32" t="e">
        <f>IF(AH7="",NA(),AH7)</f>
        <v>#N/A</v>
      </c>
      <c r="AI6" s="32" t="e">
        <f t="shared" ref="AI6:AQ6" si="5">IF(AI7="",NA(),AI7)</f>
        <v>#N/A</v>
      </c>
      <c r="AJ6" s="32" t="e">
        <f t="shared" si="5"/>
        <v>#N/A</v>
      </c>
      <c r="AK6" s="32" t="e">
        <f t="shared" si="5"/>
        <v>#N/A</v>
      </c>
      <c r="AL6" s="32" t="e">
        <f t="shared" si="5"/>
        <v>#N/A</v>
      </c>
      <c r="AM6" s="32" t="e">
        <f t="shared" si="5"/>
        <v>#N/A</v>
      </c>
      <c r="AN6" s="32" t="e">
        <f t="shared" si="5"/>
        <v>#N/A</v>
      </c>
      <c r="AO6" s="32" t="e">
        <f t="shared" si="5"/>
        <v>#N/A</v>
      </c>
      <c r="AP6" s="32" t="e">
        <f t="shared" si="5"/>
        <v>#N/A</v>
      </c>
      <c r="AQ6" s="32" t="e">
        <f t="shared" si="5"/>
        <v>#N/A</v>
      </c>
      <c r="AR6" s="32" t="str">
        <f>IF(AR7="","",IF(AR7="-","【-】","【"&amp;SUBSTITUTE(TEXT(AR7,"#,##0.00"),"-","△")&amp;"】"))</f>
        <v/>
      </c>
      <c r="AS6" s="32" t="e">
        <f>IF(AS7="",NA(),AS7)</f>
        <v>#N/A</v>
      </c>
      <c r="AT6" s="32" t="e">
        <f t="shared" ref="AT6:BB6" si="6">IF(AT7="",NA(),AT7)</f>
        <v>#N/A</v>
      </c>
      <c r="AU6" s="32" t="e">
        <f t="shared" si="6"/>
        <v>#N/A</v>
      </c>
      <c r="AV6" s="32" t="e">
        <f t="shared" si="6"/>
        <v>#N/A</v>
      </c>
      <c r="AW6" s="32" t="e">
        <f t="shared" si="6"/>
        <v>#N/A</v>
      </c>
      <c r="AX6" s="32" t="e">
        <f t="shared" si="6"/>
        <v>#N/A</v>
      </c>
      <c r="AY6" s="32" t="e">
        <f t="shared" si="6"/>
        <v>#N/A</v>
      </c>
      <c r="AZ6" s="32" t="e">
        <f t="shared" si="6"/>
        <v>#N/A</v>
      </c>
      <c r="BA6" s="32" t="e">
        <f t="shared" si="6"/>
        <v>#N/A</v>
      </c>
      <c r="BB6" s="32" t="e">
        <f t="shared" si="6"/>
        <v>#N/A</v>
      </c>
      <c r="BC6" s="32" t="str">
        <f>IF(BC7="","",IF(BC7="-","【-】","【"&amp;SUBSTITUTE(TEXT(BC7,"#,##0.00"),"-","△")&amp;"】"))</f>
        <v/>
      </c>
      <c r="BD6" s="33">
        <f>IF(BD7="",NA(),BD7)</f>
        <v>682.03</v>
      </c>
      <c r="BE6" s="33">
        <f t="shared" ref="BE6:BM6" si="7">IF(BE7="",NA(),BE7)</f>
        <v>700.17</v>
      </c>
      <c r="BF6" s="33">
        <f t="shared" si="7"/>
        <v>581.34</v>
      </c>
      <c r="BG6" s="33">
        <f t="shared" si="7"/>
        <v>545.64</v>
      </c>
      <c r="BH6" s="33">
        <f t="shared" si="7"/>
        <v>485.66</v>
      </c>
      <c r="BI6" s="33">
        <f t="shared" si="7"/>
        <v>1137.3599999999999</v>
      </c>
      <c r="BJ6" s="33">
        <f t="shared" si="7"/>
        <v>1124.6400000000001</v>
      </c>
      <c r="BK6" s="33">
        <f t="shared" si="7"/>
        <v>1108.26</v>
      </c>
      <c r="BL6" s="33">
        <f t="shared" si="7"/>
        <v>1113.76</v>
      </c>
      <c r="BM6" s="33">
        <f t="shared" si="7"/>
        <v>1125.69</v>
      </c>
      <c r="BN6" s="32" t="str">
        <f>IF(BN7="","",IF(BN7="-","【-】","【"&amp;SUBSTITUTE(TEXT(BN7,"#,##0.00"),"-","△")&amp;"】"))</f>
        <v>【1,239.32】</v>
      </c>
      <c r="BO6" s="33">
        <f>IF(BO7="",NA(),BO7)</f>
        <v>56.72</v>
      </c>
      <c r="BP6" s="33">
        <f t="shared" ref="BP6:BX6" si="8">IF(BP7="",NA(),BP7)</f>
        <v>51.66</v>
      </c>
      <c r="BQ6" s="33">
        <f t="shared" si="8"/>
        <v>54.01</v>
      </c>
      <c r="BR6" s="33">
        <f t="shared" si="8"/>
        <v>49.18</v>
      </c>
      <c r="BS6" s="33">
        <f t="shared" si="8"/>
        <v>49.76</v>
      </c>
      <c r="BT6" s="33">
        <f t="shared" si="8"/>
        <v>57.51</v>
      </c>
      <c r="BU6" s="33">
        <f t="shared" si="8"/>
        <v>56.46</v>
      </c>
      <c r="BV6" s="33">
        <f t="shared" si="8"/>
        <v>19.77</v>
      </c>
      <c r="BW6" s="33">
        <f t="shared" si="8"/>
        <v>34.25</v>
      </c>
      <c r="BX6" s="33">
        <f t="shared" si="8"/>
        <v>46.48</v>
      </c>
      <c r="BY6" s="32" t="str">
        <f>IF(BY7="","",IF(BY7="-","【-】","【"&amp;SUBSTITUTE(TEXT(BY7,"#,##0.00"),"-","△")&amp;"】"))</f>
        <v>【36.33】</v>
      </c>
      <c r="BZ6" s="33">
        <f>IF(BZ7="",NA(),BZ7)</f>
        <v>254.44</v>
      </c>
      <c r="CA6" s="33">
        <f t="shared" ref="CA6:CI6" si="9">IF(CA7="",NA(),CA7)</f>
        <v>263.14999999999998</v>
      </c>
      <c r="CB6" s="33">
        <f t="shared" si="9"/>
        <v>274.45</v>
      </c>
      <c r="CC6" s="33">
        <f t="shared" si="9"/>
        <v>301.75</v>
      </c>
      <c r="CD6" s="33">
        <f t="shared" si="9"/>
        <v>302.62</v>
      </c>
      <c r="CE6" s="33">
        <f t="shared" si="9"/>
        <v>291.83</v>
      </c>
      <c r="CF6" s="33">
        <f t="shared" si="9"/>
        <v>306.49</v>
      </c>
      <c r="CG6" s="33">
        <f t="shared" si="9"/>
        <v>878.73</v>
      </c>
      <c r="CH6" s="33">
        <f t="shared" si="9"/>
        <v>501.18</v>
      </c>
      <c r="CI6" s="33">
        <f t="shared" si="9"/>
        <v>376.61</v>
      </c>
      <c r="CJ6" s="32" t="str">
        <f>IF(CJ7="","",IF(CJ7="-","【-】","【"&amp;SUBSTITUTE(TEXT(CJ7,"#,##0.00"),"-","△")&amp;"】"))</f>
        <v>【476.46】</v>
      </c>
      <c r="CK6" s="33">
        <f>IF(CK7="",NA(),CK7)</f>
        <v>50.14</v>
      </c>
      <c r="CL6" s="33">
        <f t="shared" ref="CL6:CT6" si="10">IF(CL7="",NA(),CL7)</f>
        <v>51.62</v>
      </c>
      <c r="CM6" s="33">
        <f t="shared" si="10"/>
        <v>51.17</v>
      </c>
      <c r="CN6" s="33">
        <f t="shared" si="10"/>
        <v>48.75</v>
      </c>
      <c r="CO6" s="33">
        <f t="shared" si="10"/>
        <v>47.89</v>
      </c>
      <c r="CP6" s="33">
        <f t="shared" si="10"/>
        <v>57.95</v>
      </c>
      <c r="CQ6" s="33">
        <f t="shared" si="10"/>
        <v>58.25</v>
      </c>
      <c r="CR6" s="33">
        <f t="shared" si="10"/>
        <v>57.17</v>
      </c>
      <c r="CS6" s="33">
        <f t="shared" si="10"/>
        <v>57.55</v>
      </c>
      <c r="CT6" s="33">
        <f t="shared" si="10"/>
        <v>57.43</v>
      </c>
      <c r="CU6" s="32" t="str">
        <f>IF(CU7="","",IF(CU7="-","【-】","【"&amp;SUBSTITUTE(TEXT(CU7,"#,##0.00"),"-","△")&amp;"】"))</f>
        <v>【58.19】</v>
      </c>
      <c r="CV6" s="33">
        <f>IF(CV7="",NA(),CV7)</f>
        <v>79.08</v>
      </c>
      <c r="CW6" s="33">
        <f t="shared" ref="CW6:DE6" si="11">IF(CW7="",NA(),CW7)</f>
        <v>74.22</v>
      </c>
      <c r="CX6" s="33">
        <f t="shared" si="11"/>
        <v>77.069999999999993</v>
      </c>
      <c r="CY6" s="33">
        <f t="shared" si="11"/>
        <v>79.209999999999994</v>
      </c>
      <c r="CZ6" s="33">
        <f t="shared" si="11"/>
        <v>81.11</v>
      </c>
      <c r="DA6" s="33">
        <f t="shared" si="11"/>
        <v>76.33</v>
      </c>
      <c r="DB6" s="33">
        <f t="shared" si="11"/>
        <v>74.53</v>
      </c>
      <c r="DC6" s="33">
        <f t="shared" si="11"/>
        <v>74.94</v>
      </c>
      <c r="DD6" s="33">
        <f t="shared" si="11"/>
        <v>74.14</v>
      </c>
      <c r="DE6" s="33">
        <f t="shared" si="11"/>
        <v>73.83</v>
      </c>
      <c r="DF6" s="32" t="str">
        <f>IF(DF7="","",IF(DF7="-","【-】","【"&amp;SUBSTITUTE(TEXT(DF7,"#,##0.00"),"-","△")&amp;"】"))</f>
        <v>【75.39】</v>
      </c>
      <c r="DG6" s="32" t="e">
        <f>IF(DG7="",NA(),DG7)</f>
        <v>#N/A</v>
      </c>
      <c r="DH6" s="32" t="e">
        <f t="shared" ref="DH6:DP6" si="12">IF(DH7="",NA(),DH7)</f>
        <v>#N/A</v>
      </c>
      <c r="DI6" s="32" t="e">
        <f t="shared" si="12"/>
        <v>#N/A</v>
      </c>
      <c r="DJ6" s="32" t="e">
        <f t="shared" si="12"/>
        <v>#N/A</v>
      </c>
      <c r="DK6" s="32" t="e">
        <f t="shared" si="12"/>
        <v>#N/A</v>
      </c>
      <c r="DL6" s="32" t="e">
        <f t="shared" si="12"/>
        <v>#N/A</v>
      </c>
      <c r="DM6" s="32" t="e">
        <f t="shared" si="12"/>
        <v>#N/A</v>
      </c>
      <c r="DN6" s="32" t="e">
        <f t="shared" si="12"/>
        <v>#N/A</v>
      </c>
      <c r="DO6" s="32" t="e">
        <f t="shared" si="12"/>
        <v>#N/A</v>
      </c>
      <c r="DP6" s="32" t="e">
        <f t="shared" si="12"/>
        <v>#N/A</v>
      </c>
      <c r="DQ6" s="32" t="str">
        <f>IF(DQ7="","",IF(DQ7="-","【-】","【"&amp;SUBSTITUTE(TEXT(DQ7,"#,##0.00"),"-","△")&amp;"】"))</f>
        <v/>
      </c>
      <c r="DR6" s="32" t="e">
        <f>IF(DR7="",NA(),DR7)</f>
        <v>#N/A</v>
      </c>
      <c r="DS6" s="32" t="e">
        <f t="shared" ref="DS6:EA6" si="13">IF(DS7="",NA(),DS7)</f>
        <v>#N/A</v>
      </c>
      <c r="DT6" s="32" t="e">
        <f t="shared" si="13"/>
        <v>#N/A</v>
      </c>
      <c r="DU6" s="32" t="e">
        <f t="shared" si="13"/>
        <v>#N/A</v>
      </c>
      <c r="DV6" s="32" t="e">
        <f t="shared" si="13"/>
        <v>#N/A</v>
      </c>
      <c r="DW6" s="32" t="e">
        <f t="shared" si="13"/>
        <v>#N/A</v>
      </c>
      <c r="DX6" s="32" t="e">
        <f t="shared" si="13"/>
        <v>#N/A</v>
      </c>
      <c r="DY6" s="32" t="e">
        <f t="shared" si="13"/>
        <v>#N/A</v>
      </c>
      <c r="DZ6" s="32" t="e">
        <f t="shared" si="13"/>
        <v>#N/A</v>
      </c>
      <c r="EA6" s="32" t="e">
        <f t="shared" si="13"/>
        <v>#N/A</v>
      </c>
      <c r="EB6" s="32" t="str">
        <f>IF(EB7="","",IF(EB7="-","【-】","【"&amp;SUBSTITUTE(TEXT(EB7,"#,##0.00"),"-","△")&amp;"】"))</f>
        <v/>
      </c>
      <c r="EC6" s="32">
        <f>IF(EC7="",NA(),EC7)</f>
        <v>0</v>
      </c>
      <c r="ED6" s="32">
        <f t="shared" ref="ED6:EL6" si="14">IF(ED7="",NA(),ED7)</f>
        <v>0</v>
      </c>
      <c r="EE6" s="32">
        <f t="shared" si="14"/>
        <v>0</v>
      </c>
      <c r="EF6" s="32">
        <f t="shared" si="14"/>
        <v>0</v>
      </c>
      <c r="EG6" s="32">
        <f t="shared" si="14"/>
        <v>0</v>
      </c>
      <c r="EH6" s="33">
        <f t="shared" si="14"/>
        <v>0.48</v>
      </c>
      <c r="EI6" s="33">
        <f t="shared" si="14"/>
        <v>0.47</v>
      </c>
      <c r="EJ6" s="33">
        <f t="shared" si="14"/>
        <v>0.46</v>
      </c>
      <c r="EK6" s="33">
        <f t="shared" si="14"/>
        <v>0.8</v>
      </c>
      <c r="EL6" s="33">
        <f t="shared" si="14"/>
        <v>0.69</v>
      </c>
      <c r="EM6" s="32" t="str">
        <f>IF(EM7="","",IF(EM7="-","【-】","【"&amp;SUBSTITUTE(TEXT(EM7,"#,##0.00"),"-","△")&amp;"】"))</f>
        <v>【0.74】</v>
      </c>
    </row>
    <row r="7" spans="1:143" s="34" customFormat="1">
      <c r="A7" s="26"/>
      <c r="B7" s="35">
        <v>2014</v>
      </c>
      <c r="C7" s="35">
        <v>74659</v>
      </c>
      <c r="D7" s="35">
        <v>47</v>
      </c>
      <c r="E7" s="35">
        <v>1</v>
      </c>
      <c r="F7" s="35">
        <v>0</v>
      </c>
      <c r="G7" s="35">
        <v>0</v>
      </c>
      <c r="H7" s="35" t="s">
        <v>93</v>
      </c>
      <c r="I7" s="35" t="s">
        <v>94</v>
      </c>
      <c r="J7" s="35" t="s">
        <v>95</v>
      </c>
      <c r="K7" s="35" t="s">
        <v>96</v>
      </c>
      <c r="L7" s="35" t="s">
        <v>97</v>
      </c>
      <c r="M7" s="36" t="s">
        <v>98</v>
      </c>
      <c r="N7" s="36" t="s">
        <v>99</v>
      </c>
      <c r="O7" s="36">
        <v>91.39</v>
      </c>
      <c r="P7" s="36">
        <v>2898</v>
      </c>
      <c r="Q7" s="36">
        <v>5216</v>
      </c>
      <c r="R7" s="36">
        <v>18.920000000000002</v>
      </c>
      <c r="S7" s="36">
        <v>275.69</v>
      </c>
      <c r="T7" s="36">
        <v>4758</v>
      </c>
      <c r="U7" s="36">
        <v>18.91</v>
      </c>
      <c r="V7" s="36">
        <v>251.61</v>
      </c>
      <c r="W7" s="36">
        <v>76.92</v>
      </c>
      <c r="X7" s="36">
        <v>70.88</v>
      </c>
      <c r="Y7" s="36">
        <v>70.599999999999994</v>
      </c>
      <c r="Z7" s="36">
        <v>71.72</v>
      </c>
      <c r="AA7" s="36">
        <v>74.67</v>
      </c>
      <c r="AB7" s="36">
        <v>78.62</v>
      </c>
      <c r="AC7" s="36">
        <v>75.89</v>
      </c>
      <c r="AD7" s="36">
        <v>74.52</v>
      </c>
      <c r="AE7" s="36">
        <v>76.09</v>
      </c>
      <c r="AF7" s="36">
        <v>75.87</v>
      </c>
      <c r="AG7" s="36">
        <v>76.03</v>
      </c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>
        <v>682.03</v>
      </c>
      <c r="BE7" s="36">
        <v>700.17</v>
      </c>
      <c r="BF7" s="36">
        <v>581.34</v>
      </c>
      <c r="BG7" s="36">
        <v>545.64</v>
      </c>
      <c r="BH7" s="36">
        <v>485.66</v>
      </c>
      <c r="BI7" s="36">
        <v>1137.3599999999999</v>
      </c>
      <c r="BJ7" s="36">
        <v>1124.6400000000001</v>
      </c>
      <c r="BK7" s="36">
        <v>1108.26</v>
      </c>
      <c r="BL7" s="36">
        <v>1113.76</v>
      </c>
      <c r="BM7" s="36">
        <v>1125.69</v>
      </c>
      <c r="BN7" s="36">
        <v>1239.32</v>
      </c>
      <c r="BO7" s="36">
        <v>56.72</v>
      </c>
      <c r="BP7" s="36">
        <v>51.66</v>
      </c>
      <c r="BQ7" s="36">
        <v>54.01</v>
      </c>
      <c r="BR7" s="36">
        <v>49.18</v>
      </c>
      <c r="BS7" s="36">
        <v>49.76</v>
      </c>
      <c r="BT7" s="36">
        <v>57.51</v>
      </c>
      <c r="BU7" s="36">
        <v>56.46</v>
      </c>
      <c r="BV7" s="36">
        <v>19.77</v>
      </c>
      <c r="BW7" s="36">
        <v>34.25</v>
      </c>
      <c r="BX7" s="36">
        <v>46.48</v>
      </c>
      <c r="BY7" s="36">
        <v>36.33</v>
      </c>
      <c r="BZ7" s="36">
        <v>254.44</v>
      </c>
      <c r="CA7" s="36">
        <v>263.14999999999998</v>
      </c>
      <c r="CB7" s="36">
        <v>274.45</v>
      </c>
      <c r="CC7" s="36">
        <v>301.75</v>
      </c>
      <c r="CD7" s="36">
        <v>302.62</v>
      </c>
      <c r="CE7" s="36">
        <v>291.83</v>
      </c>
      <c r="CF7" s="36">
        <v>306.49</v>
      </c>
      <c r="CG7" s="36">
        <v>878.73</v>
      </c>
      <c r="CH7" s="36">
        <v>501.18</v>
      </c>
      <c r="CI7" s="36">
        <v>376.61</v>
      </c>
      <c r="CJ7" s="36">
        <v>476.46</v>
      </c>
      <c r="CK7" s="36">
        <v>50.14</v>
      </c>
      <c r="CL7" s="36">
        <v>51.62</v>
      </c>
      <c r="CM7" s="36">
        <v>51.17</v>
      </c>
      <c r="CN7" s="36">
        <v>48.75</v>
      </c>
      <c r="CO7" s="36">
        <v>47.89</v>
      </c>
      <c r="CP7" s="36">
        <v>57.95</v>
      </c>
      <c r="CQ7" s="36">
        <v>58.25</v>
      </c>
      <c r="CR7" s="36">
        <v>57.17</v>
      </c>
      <c r="CS7" s="36">
        <v>57.55</v>
      </c>
      <c r="CT7" s="36">
        <v>57.43</v>
      </c>
      <c r="CU7" s="36">
        <v>58.19</v>
      </c>
      <c r="CV7" s="36">
        <v>79.08</v>
      </c>
      <c r="CW7" s="36">
        <v>74.22</v>
      </c>
      <c r="CX7" s="36">
        <v>77.069999999999993</v>
      </c>
      <c r="CY7" s="36">
        <v>79.209999999999994</v>
      </c>
      <c r="CZ7" s="36">
        <v>81.11</v>
      </c>
      <c r="DA7" s="36">
        <v>76.33</v>
      </c>
      <c r="DB7" s="36">
        <v>74.53</v>
      </c>
      <c r="DC7" s="36">
        <v>74.94</v>
      </c>
      <c r="DD7" s="36">
        <v>74.14</v>
      </c>
      <c r="DE7" s="36">
        <v>73.83</v>
      </c>
      <c r="DF7" s="36">
        <v>75.39</v>
      </c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>
        <v>0</v>
      </c>
      <c r="ED7" s="36">
        <v>0</v>
      </c>
      <c r="EE7" s="36">
        <v>0</v>
      </c>
      <c r="EF7" s="36">
        <v>0</v>
      </c>
      <c r="EG7" s="36">
        <v>0</v>
      </c>
      <c r="EH7" s="36">
        <v>0.48</v>
      </c>
      <c r="EI7" s="36">
        <v>0.47</v>
      </c>
      <c r="EJ7" s="36">
        <v>0.46</v>
      </c>
      <c r="EK7" s="36">
        <v>0.8</v>
      </c>
      <c r="EL7" s="36">
        <v>0.69</v>
      </c>
      <c r="EM7" s="36">
        <v>0.74</v>
      </c>
    </row>
    <row r="8" spans="1:143"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</row>
    <row r="9" spans="1:143">
      <c r="A9" s="38"/>
      <c r="B9" s="38" t="s">
        <v>100</v>
      </c>
      <c r="C9" s="38" t="s">
        <v>101</v>
      </c>
      <c r="D9" s="38" t="s">
        <v>102</v>
      </c>
      <c r="E9" s="38" t="s">
        <v>103</v>
      </c>
      <c r="F9" s="38" t="s">
        <v>104</v>
      </c>
      <c r="W9" s="37"/>
      <c r="X9" s="37"/>
      <c r="Y9" s="37"/>
      <c r="Z9" s="37"/>
      <c r="AA9" s="37"/>
      <c r="AB9" s="37"/>
      <c r="AC9" s="37"/>
      <c r="AD9" s="37"/>
      <c r="AE9" s="37"/>
      <c r="AF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C9" s="37"/>
      <c r="ED9" s="37"/>
      <c r="EE9" s="37"/>
      <c r="EF9" s="37"/>
      <c r="EG9" s="37"/>
      <c r="EH9" s="37"/>
      <c r="EI9" s="37"/>
      <c r="EJ9" s="37"/>
      <c r="EK9" s="37"/>
      <c r="EL9" s="37"/>
    </row>
    <row r="10" spans="1:143">
      <c r="A10" s="38" t="s">
        <v>43</v>
      </c>
      <c r="B10" s="39">
        <f>DATEVALUE($B$6-4&amp;"年1月1日")</f>
        <v>40179</v>
      </c>
      <c r="C10" s="39">
        <f>DATEVALUE($B$6-3&amp;"年1月1日")</f>
        <v>40544</v>
      </c>
      <c r="D10" s="39">
        <f>DATEVALUE($B$6-2&amp;"年1月1日")</f>
        <v>40909</v>
      </c>
      <c r="E10" s="39">
        <f>DATEVALUE($B$6-1&amp;"年1月1日")</f>
        <v>41275</v>
      </c>
      <c r="F10" s="39">
        <f>DATEVALUE($B$6&amp;"年1月1日")</f>
        <v>41640</v>
      </c>
    </row>
  </sheetData>
  <mergeCells count="14">
    <mergeCell ref="CV4:DF4"/>
    <mergeCell ref="DG4:DQ4"/>
    <mergeCell ref="DR4:EB4"/>
    <mergeCell ref="EC4:EM4"/>
    <mergeCell ref="H3:V4"/>
    <mergeCell ref="W3:DF3"/>
    <mergeCell ref="DG3:EM3"/>
    <mergeCell ref="W4:AG4"/>
    <mergeCell ref="AH4:AR4"/>
    <mergeCell ref="AS4:BC4"/>
    <mergeCell ref="BD4:BN4"/>
    <mergeCell ref="BO4:BY4"/>
    <mergeCell ref="BZ4:CJ4"/>
    <mergeCell ref="CK4:CU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KENSETSU</cp:lastModifiedBy>
  <cp:lastPrinted>2016-02-15T12:32:33Z</cp:lastPrinted>
  <dcterms:created xsi:type="dcterms:W3CDTF">2016-01-18T05:00:40Z</dcterms:created>
  <dcterms:modified xsi:type="dcterms:W3CDTF">2016-02-15T12:32:37Z</dcterms:modified>
  <cp:category/>
</cp:coreProperties>
</file>