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<sst xmlns="http://schemas.openxmlformats.org/spreadsheetml/2006/main" count="217" uniqueCount="107">
  <si>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</si>
  <si>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</si>
  <si>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</si>
  <si>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</si>
  <si>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</si>
  <si>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</si>
  <si>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</si>
  <si>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</si>
  <si>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</si>
  <si>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</si>
  <si>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</si>
  <si>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</si>
  <si>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</si>
  <si>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</si>
  <si>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</si>
  <si>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</si>
  <si>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</si>
  <si>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</si>
  <si>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</si>
  <si>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</si>
  <si>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</si>
  <si>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</si>
  <si>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</si>
  <si>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</si>
  <si>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</si>
  <si>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</si>
  <si>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</si>
  <si>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</si>
  <si>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</si>
  <si>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</si>
  <si>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</si>
  <si>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</si>
  <si>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</si>
  <si>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</si>
  <si>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</si>
  <si>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</si>
  <si>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</si>
  <si>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</si>
  <si>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</si>
  <si>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</si>
  <si>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</si>
  <si>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</si>
  <si>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</si>
  <si>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</si>
  <si>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</si>
  <si>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</si>
  <si>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</si>
  <si>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</si>
  <si>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</si>
  <si>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</si>
  <si>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</si>
  <si>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</si>
  <si>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</si>
  <si>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</si>
  <si>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</si>
  <si>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</si>
  <si>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</si>
  <si>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</si>
  <si>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</si>
  <si>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</si>
  <si>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</si>
  <si>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</si>
  <si>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</si>
  <si>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</si>
  <si>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</si>
  <si>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</si>
  <si>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</si>
  <si>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</si>
  <si>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</si>
  <si>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</si>
  <si>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</si>
  <si>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</si>
  <si>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</si>
  <si>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</si>
  <si>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</si>
  <si>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</si>
  <si>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</si>
  <si>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</si>
  <si>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</si>
  <si>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</si>
  <si>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</si>
  <si>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</si>
  <si>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</si>
  <si>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</si>
  <si>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</si>
  <si>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</si>
  <si>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</si>
  <si>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</si>
  <si>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</si>
  <si>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</si>
  <si>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</si>
  <si>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</si>
  <si>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</si>
  <si>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西郷村</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</si>
  <si>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</si>
  <si>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</si>
  <si>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</si>
  <si>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</si>
  <si>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</si>
  <si>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</si>
  <si>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</si>
  <si>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</si>
  <si>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</si>
  <si>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</si>
  <si>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合計6件の工事が行われ給水区域の拡大、施設の耐震化及び更新と水道の安定供給が図られた。（昨年度は8件）
　経年管は残存していないが、更新の必要な管路を選定し老朽化対策を進めていかなければならない。</t>
    <rPh sb="45" eb="48">
      <t>サクネンド</t>
    </rPh>
    <rPh sb="50" eb="51">
      <t>ケン</t>
    </rPh>
    <phoneticPr fontId="4"/>
  </si>
  <si>
    <t xml:space="preserve">　西郷村では適正な料金体系を想定しつつ、村民のための安定供給に務めているが、低い有収率に高めの施設利用率となっているなど、改善点が見られるため、管路の更新と合わせ漏水調査を実施し、無駄な損失を抑えることで経営の効率性を高めなければならない。
</t>
    <phoneticPr fontId="4"/>
  </si>
  <si>
    <t>　西郷村上水道事業では、有収率が過去三年間全国平均を下回っており、また施設の利用率が高い。これらの問題を早急に究明し、漏水等の早期発見につなげ、経営の効率性の改善を努めなければならない。
　</t>
    <rPh sb="82" eb="8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</si>
</sst>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0.66</c:v>
                </c:pt>
                <c:pt idx="1">
                  <c:v>0.65</c:v>
                </c:pt>
                <c:pt idx="2">
                  <c:v>0.86</c:v>
                </c:pt>
                <c:pt idx="3">
                  <c:v>0.95</c:v>
                </c:pt>
                <c:pt idx="4">
                  <c:v>0.22</c:v>
                </c:pt>
              </c:numCache>
            </c:numRef>
          </c:val>
        </c:ser>
        <c:dLbls>
          <c:showLegendKey val="0"/>
          <c:showVal val="0"/>
          <c:showCatName val="0"/>
          <c:showSerName val="0"/>
          <c:showPercent val="0"/>
          <c:showBubbleSize val="0"/>
        </c:dLbls>
        <c:gapWidth val="150"/>
        <c:axId val="99494528"/>
        <c:axId val="995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99494528"/>
        <c:axId val="99517184"/>
      </c:lineChart>
      <c:dateAx>
        <c:axId val="99494528"/>
        <c:scaling>
          <c:orientation val="minMax"/>
        </c:scaling>
        <c:delete val="1"/>
        <c:axPos val="b"/>
        <c:numFmt formatCode="ge" sourceLinked="1"/>
        <c:majorTickMark val="none"/>
        <c:minorTickMark val="none"/>
        <c:tickLblPos val="none"/>
        <c:crossAx val="99517184"/>
        <c:crosses val="autoZero"/>
        <c:auto val="1"/>
        <c:lblOffset val="100"/>
        <c:baseTimeUnit val="years"/>
      </c:dateAx>
      <c:valAx>
        <c:axId val="995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57.74</c:v>
                </c:pt>
                <c:pt idx="1">
                  <c:v>56.99</c:v>
                </c:pt>
                <c:pt idx="2">
                  <c:v>57.49</c:v>
                </c:pt>
                <c:pt idx="3">
                  <c:v>57.82</c:v>
                </c:pt>
                <c:pt idx="4">
                  <c:v>56.87</c:v>
                </c:pt>
              </c:numCache>
            </c:numRef>
          </c:val>
        </c:ser>
        <c:dLbls>
          <c:showLegendKey val="0"/>
          <c:showVal val="0"/>
          <c:showCatName val="0"/>
          <c:showSerName val="0"/>
          <c:showPercent val="0"/>
          <c:showBubbleSize val="0"/>
        </c:dLbls>
        <c:gapWidth val="150"/>
        <c:axId val="101620736"/>
        <c:axId val="1016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01620736"/>
        <c:axId val="101639296"/>
      </c:lineChart>
      <c:dateAx>
        <c:axId val="101620736"/>
        <c:scaling>
          <c:orientation val="minMax"/>
        </c:scaling>
        <c:delete val="1"/>
        <c:axPos val="b"/>
        <c:numFmt formatCode="ge" sourceLinked="1"/>
        <c:majorTickMark val="none"/>
        <c:minorTickMark val="none"/>
        <c:tickLblPos val="none"/>
        <c:crossAx val="101639296"/>
        <c:crosses val="autoZero"/>
        <c:auto val="1"/>
        <c:lblOffset val="100"/>
        <c:baseTimeUnit val="years"/>
      </c:dateAx>
      <c:valAx>
        <c:axId val="1016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75.09</c:v>
                </c:pt>
                <c:pt idx="1">
                  <c:v>68.13</c:v>
                </c:pt>
                <c:pt idx="2">
                  <c:v>75.260000000000005</c:v>
                </c:pt>
                <c:pt idx="3">
                  <c:v>75.66</c:v>
                </c:pt>
                <c:pt idx="4">
                  <c:v>77.7</c:v>
                </c:pt>
              </c:numCache>
            </c:numRef>
          </c:val>
        </c:ser>
        <c:dLbls>
          <c:showLegendKey val="0"/>
          <c:showVal val="0"/>
          <c:showCatName val="0"/>
          <c:showSerName val="0"/>
          <c:showPercent val="0"/>
          <c:showBubbleSize val="0"/>
        </c:dLbls>
        <c:gapWidth val="150"/>
        <c:axId val="101653120"/>
        <c:axId val="10165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01653120"/>
        <c:axId val="101659392"/>
      </c:lineChart>
      <c:dateAx>
        <c:axId val="101653120"/>
        <c:scaling>
          <c:orientation val="minMax"/>
        </c:scaling>
        <c:delete val="1"/>
        <c:axPos val="b"/>
        <c:numFmt formatCode="ge" sourceLinked="1"/>
        <c:majorTickMark val="none"/>
        <c:minorTickMark val="none"/>
        <c:tickLblPos val="none"/>
        <c:crossAx val="101659392"/>
        <c:crosses val="autoZero"/>
        <c:auto val="1"/>
        <c:lblOffset val="100"/>
        <c:baseTimeUnit val="years"/>
      </c:dateAx>
      <c:valAx>
        <c:axId val="10165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132.41</c:v>
                </c:pt>
                <c:pt idx="1">
                  <c:v>120.43</c:v>
                </c:pt>
                <c:pt idx="2">
                  <c:v>130.05000000000001</c:v>
                </c:pt>
                <c:pt idx="3">
                  <c:v>134.52000000000001</c:v>
                </c:pt>
                <c:pt idx="4">
                  <c:v>143.13999999999999</c:v>
                </c:pt>
              </c:numCache>
            </c:numRef>
          </c:val>
        </c:ser>
        <c:dLbls>
          <c:showLegendKey val="0"/>
          <c:showVal val="0"/>
          <c:showCatName val="0"/>
          <c:showSerName val="0"/>
          <c:showPercent val="0"/>
          <c:showBubbleSize val="0"/>
        </c:dLbls>
        <c:gapWidth val="150"/>
        <c:axId val="98502912"/>
        <c:axId val="985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98502912"/>
        <c:axId val="98509184"/>
      </c:lineChart>
      <c:dateAx>
        <c:axId val="98502912"/>
        <c:scaling>
          <c:orientation val="minMax"/>
        </c:scaling>
        <c:delete val="1"/>
        <c:axPos val="b"/>
        <c:numFmt formatCode="ge" sourceLinked="1"/>
        <c:majorTickMark val="none"/>
        <c:minorTickMark val="none"/>
        <c:tickLblPos val="none"/>
        <c:crossAx val="98509184"/>
        <c:crosses val="autoZero"/>
        <c:auto val="1"/>
        <c:lblOffset val="100"/>
        <c:baseTimeUnit val="years"/>
      </c:dateAx>
      <c:valAx>
        <c:axId val="9850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850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41.26</c:v>
                </c:pt>
                <c:pt idx="1">
                  <c:v>42.11</c:v>
                </c:pt>
                <c:pt idx="2">
                  <c:v>43.54</c:v>
                </c:pt>
                <c:pt idx="3">
                  <c:v>45.06</c:v>
                </c:pt>
                <c:pt idx="4">
                  <c:v>45.31</c:v>
                </c:pt>
              </c:numCache>
            </c:numRef>
          </c:val>
        </c:ser>
        <c:dLbls>
          <c:showLegendKey val="0"/>
          <c:showVal val="0"/>
          <c:showCatName val="0"/>
          <c:showSerName val="0"/>
          <c:showPercent val="0"/>
          <c:showBubbleSize val="0"/>
        </c:dLbls>
        <c:gapWidth val="150"/>
        <c:axId val="98527104"/>
        <c:axId val="985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98527104"/>
        <c:axId val="98549760"/>
      </c:lineChart>
      <c:dateAx>
        <c:axId val="98527104"/>
        <c:scaling>
          <c:orientation val="minMax"/>
        </c:scaling>
        <c:delete val="1"/>
        <c:axPos val="b"/>
        <c:numFmt formatCode="ge" sourceLinked="1"/>
        <c:majorTickMark val="none"/>
        <c:minorTickMark val="none"/>
        <c:tickLblPos val="none"/>
        <c:crossAx val="98549760"/>
        <c:crosses val="autoZero"/>
        <c:auto val="1"/>
        <c:lblOffset val="100"/>
        <c:baseTimeUnit val="years"/>
      </c:dateAx>
      <c:valAx>
        <c:axId val="985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956224"/>
        <c:axId val="9995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99956224"/>
        <c:axId val="99958144"/>
      </c:lineChart>
      <c:dateAx>
        <c:axId val="99956224"/>
        <c:scaling>
          <c:orientation val="minMax"/>
        </c:scaling>
        <c:delete val="1"/>
        <c:axPos val="b"/>
        <c:numFmt formatCode="ge" sourceLinked="1"/>
        <c:majorTickMark val="none"/>
        <c:minorTickMark val="none"/>
        <c:tickLblPos val="none"/>
        <c:crossAx val="99958144"/>
        <c:crosses val="autoZero"/>
        <c:auto val="1"/>
        <c:lblOffset val="100"/>
        <c:baseTimeUnit val="years"/>
      </c:dateAx>
      <c:valAx>
        <c:axId val="9995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0005376"/>
        <c:axId val="1000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00005376"/>
        <c:axId val="100007296"/>
      </c:lineChart>
      <c:dateAx>
        <c:axId val="100005376"/>
        <c:scaling>
          <c:orientation val="minMax"/>
        </c:scaling>
        <c:delete val="1"/>
        <c:axPos val="b"/>
        <c:numFmt formatCode="ge" sourceLinked="1"/>
        <c:majorTickMark val="none"/>
        <c:minorTickMark val="none"/>
        <c:tickLblPos val="none"/>
        <c:crossAx val="100007296"/>
        <c:crosses val="autoZero"/>
        <c:auto val="1"/>
        <c:lblOffset val="100"/>
        <c:baseTimeUnit val="years"/>
      </c:dateAx>
      <c:valAx>
        <c:axId val="10000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726.43</c:v>
                </c:pt>
                <c:pt idx="1">
                  <c:v>627.45000000000005</c:v>
                </c:pt>
                <c:pt idx="2">
                  <c:v>812.34</c:v>
                </c:pt>
                <c:pt idx="3">
                  <c:v>693.56</c:v>
                </c:pt>
                <c:pt idx="4">
                  <c:v>366.64</c:v>
                </c:pt>
              </c:numCache>
            </c:numRef>
          </c:val>
        </c:ser>
        <c:dLbls>
          <c:showLegendKey val="0"/>
          <c:showVal val="0"/>
          <c:showCatName val="0"/>
          <c:showSerName val="0"/>
          <c:showPercent val="0"/>
          <c:showBubbleSize val="0"/>
        </c:dLbls>
        <c:gapWidth val="150"/>
        <c:axId val="100107776"/>
        <c:axId val="10010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00107776"/>
        <c:axId val="100109696"/>
      </c:lineChart>
      <c:dateAx>
        <c:axId val="100107776"/>
        <c:scaling>
          <c:orientation val="minMax"/>
        </c:scaling>
        <c:delete val="1"/>
        <c:axPos val="b"/>
        <c:numFmt formatCode="ge" sourceLinked="1"/>
        <c:majorTickMark val="none"/>
        <c:minorTickMark val="none"/>
        <c:tickLblPos val="none"/>
        <c:crossAx val="100109696"/>
        <c:crosses val="autoZero"/>
        <c:auto val="1"/>
        <c:lblOffset val="100"/>
        <c:baseTimeUnit val="years"/>
      </c:dateAx>
      <c:valAx>
        <c:axId val="100109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324.99</c:v>
                </c:pt>
                <c:pt idx="1">
                  <c:v>327.39</c:v>
                </c:pt>
                <c:pt idx="2">
                  <c:v>264.18</c:v>
                </c:pt>
                <c:pt idx="3">
                  <c:v>229.91</c:v>
                </c:pt>
                <c:pt idx="4">
                  <c:v>194.42</c:v>
                </c:pt>
              </c:numCache>
            </c:numRef>
          </c:val>
        </c:ser>
        <c:dLbls>
          <c:showLegendKey val="0"/>
          <c:showVal val="0"/>
          <c:showCatName val="0"/>
          <c:showSerName val="0"/>
          <c:showPercent val="0"/>
          <c:showBubbleSize val="0"/>
        </c:dLbls>
        <c:gapWidth val="150"/>
        <c:axId val="100136064"/>
        <c:axId val="1001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00136064"/>
        <c:axId val="100137984"/>
      </c:lineChart>
      <c:dateAx>
        <c:axId val="100136064"/>
        <c:scaling>
          <c:orientation val="minMax"/>
        </c:scaling>
        <c:delete val="1"/>
        <c:axPos val="b"/>
        <c:numFmt formatCode="ge" sourceLinked="1"/>
        <c:majorTickMark val="none"/>
        <c:minorTickMark val="none"/>
        <c:tickLblPos val="none"/>
        <c:crossAx val="100137984"/>
        <c:crosses val="autoZero"/>
        <c:auto val="1"/>
        <c:lblOffset val="100"/>
        <c:baseTimeUnit val="years"/>
      </c:dateAx>
      <c:valAx>
        <c:axId val="100137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107.5</c:v>
                </c:pt>
                <c:pt idx="1">
                  <c:v>105.93</c:v>
                </c:pt>
                <c:pt idx="2">
                  <c:v>114.61</c:v>
                </c:pt>
                <c:pt idx="3">
                  <c:v>117.97</c:v>
                </c:pt>
                <c:pt idx="4">
                  <c:v>130.36000000000001</c:v>
                </c:pt>
              </c:numCache>
            </c:numRef>
          </c:val>
        </c:ser>
        <c:dLbls>
          <c:showLegendKey val="0"/>
          <c:showVal val="0"/>
          <c:showCatName val="0"/>
          <c:showSerName val="0"/>
          <c:showPercent val="0"/>
          <c:showBubbleSize val="0"/>
        </c:dLbls>
        <c:gapWidth val="150"/>
        <c:axId val="101499648"/>
        <c:axId val="10150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01499648"/>
        <c:axId val="101501568"/>
      </c:lineChart>
      <c:dateAx>
        <c:axId val="101499648"/>
        <c:scaling>
          <c:orientation val="minMax"/>
        </c:scaling>
        <c:delete val="1"/>
        <c:axPos val="b"/>
        <c:numFmt formatCode="ge" sourceLinked="1"/>
        <c:majorTickMark val="none"/>
        <c:minorTickMark val="none"/>
        <c:tickLblPos val="none"/>
        <c:crossAx val="101501568"/>
        <c:crosses val="autoZero"/>
        <c:auto val="1"/>
        <c:lblOffset val="100"/>
        <c:baseTimeUnit val="years"/>
      </c:dateAx>
      <c:valAx>
        <c:axId val="10150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9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130.37</c:v>
                </c:pt>
                <c:pt idx="1">
                  <c:v>132.96</c:v>
                </c:pt>
                <c:pt idx="2">
                  <c:v>122.97</c:v>
                </c:pt>
                <c:pt idx="3">
                  <c:v>119.79</c:v>
                </c:pt>
                <c:pt idx="4">
                  <c:v>109.54</c:v>
                </c:pt>
              </c:numCache>
            </c:numRef>
          </c:val>
        </c:ser>
        <c:dLbls>
          <c:showLegendKey val="0"/>
          <c:showVal val="0"/>
          <c:showCatName val="0"/>
          <c:showSerName val="0"/>
          <c:showPercent val="0"/>
          <c:showBubbleSize val="0"/>
        </c:dLbls>
        <c:gapWidth val="150"/>
        <c:axId val="101592448"/>
        <c:axId val="1015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01592448"/>
        <c:axId val="101598720"/>
      </c:lineChart>
      <c:dateAx>
        <c:axId val="101592448"/>
        <c:scaling>
          <c:orientation val="minMax"/>
        </c:scaling>
        <c:delete val="1"/>
        <c:axPos val="b"/>
        <c:numFmt formatCode="ge" sourceLinked="1"/>
        <c:majorTickMark val="none"/>
        <c:minorTickMark val="none"/>
        <c:tickLblPos val="none"/>
        <c:crossAx val="101598720"/>
        <c:crosses val="autoZero"/>
        <c:auto val="1"/>
        <c:lblOffset val="100"/>
        <c:baseTimeUnit val="years"/>
      </c:dateAx>
      <c:valAx>
        <c:axId val="1015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0"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西郷村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19959</v>
      </c>
      <c r="AJ8" s="56"/>
      <c r="AK8" s="56"/>
      <c r="AL8" s="56"/>
      <c r="AM8" s="56"/>
      <c r="AN8" s="56"/>
      <c r="AO8" s="56"/>
      <c r="AP8" s="57"/>
      <c r="AQ8" s="47">
        <f>データ!R6</f>
        <v>192.06</v>
      </c>
      <c r="AR8" s="47"/>
      <c r="AS8" s="47"/>
      <c r="AT8" s="47"/>
      <c r="AU8" s="47"/>
      <c r="AV8" s="47"/>
      <c r="AW8" s="47"/>
      <c r="AX8" s="47"/>
      <c r="AY8" s="47">
        <f>データ!S6</f>
        <v>103.92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81.08</v>
      </c>
      <c r="K10" s="47"/>
      <c r="L10" s="47"/>
      <c r="M10" s="47"/>
      <c r="N10" s="47"/>
      <c r="O10" s="47"/>
      <c r="P10" s="47"/>
      <c r="Q10" s="47"/>
      <c r="R10" s="47">
        <f>データ!O6</f>
        <v>95.77</v>
      </c>
      <c r="S10" s="47"/>
      <c r="T10" s="47"/>
      <c r="U10" s="47"/>
      <c r="V10" s="47"/>
      <c r="W10" s="47"/>
      <c r="X10" s="47"/>
      <c r="Y10" s="47"/>
      <c r="Z10" s="78">
        <f>データ!P6</f>
        <v>2592</v>
      </c>
      <c r="AA10" s="78"/>
      <c r="AB10" s="78"/>
      <c r="AC10" s="78"/>
      <c r="AD10" s="78"/>
      <c r="AE10" s="78"/>
      <c r="AF10" s="78"/>
      <c r="AG10" s="78"/>
      <c r="AH10" s="2"/>
      <c r="AI10" s="78">
        <f>データ!T6</f>
        <v>19056</v>
      </c>
      <c r="AJ10" s="78"/>
      <c r="AK10" s="78"/>
      <c r="AL10" s="78"/>
      <c r="AM10" s="78"/>
      <c r="AN10" s="78"/>
      <c r="AO10" s="78"/>
      <c r="AP10" s="78"/>
      <c r="AQ10" s="47">
        <f>データ!U6</f>
        <v>66.2</v>
      </c>
      <c r="AR10" s="47"/>
      <c r="AS10" s="47"/>
      <c r="AT10" s="47"/>
      <c r="AU10" s="47"/>
      <c r="AV10" s="47"/>
      <c r="AW10" s="47"/>
      <c r="AX10" s="47"/>
      <c r="AY10" s="47">
        <f>データ!V6</f>
        <v>287.85000000000002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74616</v>
      </c>
      <c r="D6" s="31">
        <f t="shared" si="3"/>
        <v>46</v>
      </c>
      <c r="E6" s="31">
        <f t="shared" si="3"/>
        <v>1</v>
      </c>
      <c r="F6" s="31">
        <f t="shared" si="3"/>
        <v>0</v>
      </c>
      <c r="G6" s="31">
        <f t="shared" si="3"/>
        <v>1</v>
      </c>
      <c r="H6" s="31" t="str">
        <f t="shared" si="3"/>
        <v>福島県　西郷村</v>
      </c>
      <c r="I6" s="31" t="str">
        <f t="shared" si="3"/>
        <v>法適用</v>
      </c>
      <c r="J6" s="31" t="str">
        <f t="shared" si="3"/>
        <v>水道事業</v>
      </c>
      <c r="K6" s="31" t="str">
        <f t="shared" si="3"/>
        <v>末端給水事業</v>
      </c>
      <c r="L6" s="31" t="str">
        <f t="shared" si="3"/>
        <v>A6</v>
      </c>
      <c r="M6" s="32" t="str">
        <f t="shared" si="3"/>
        <v>-</v>
      </c>
      <c r="N6" s="32">
        <f t="shared" si="3"/>
        <v>81.08</v>
      </c>
      <c r="O6" s="32">
        <f t="shared" si="3"/>
        <v>95.77</v>
      </c>
      <c r="P6" s="32">
        <f t="shared" si="3"/>
        <v>2592</v>
      </c>
      <c r="Q6" s="32">
        <f t="shared" si="3"/>
        <v>19959</v>
      </c>
      <c r="R6" s="32">
        <f t="shared" si="3"/>
        <v>192.06</v>
      </c>
      <c r="S6" s="32">
        <f t="shared" si="3"/>
        <v>103.92</v>
      </c>
      <c r="T6" s="32">
        <f t="shared" si="3"/>
        <v>19056</v>
      </c>
      <c r="U6" s="32">
        <f t="shared" si="3"/>
        <v>66.2</v>
      </c>
      <c r="V6" s="32">
        <f t="shared" si="3"/>
        <v>287.85000000000002</v>
      </c>
      <c r="W6" s="33">
        <f>IF(W7="",NA(),W7)</f>
        <v>132.41</v>
      </c>
      <c r="X6" s="33">
        <f t="shared" ref="X6:AF6" si="4">IF(X7="",NA(),X7)</f>
        <v>120.43</v>
      </c>
      <c r="Y6" s="33">
        <f t="shared" si="4"/>
        <v>130.05000000000001</v>
      </c>
      <c r="Z6" s="33">
        <f t="shared" si="4"/>
        <v>134.52000000000001</v>
      </c>
      <c r="AA6" s="33">
        <f t="shared" si="4"/>
        <v>143.13999999999999</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726.43</v>
      </c>
      <c r="AT6" s="33">
        <f t="shared" ref="AT6:BB6" si="6">IF(AT7="",NA(),AT7)</f>
        <v>627.45000000000005</v>
      </c>
      <c r="AU6" s="33">
        <f t="shared" si="6"/>
        <v>812.34</v>
      </c>
      <c r="AV6" s="33">
        <f t="shared" si="6"/>
        <v>693.56</v>
      </c>
      <c r="AW6" s="33">
        <f t="shared" si="6"/>
        <v>366.64</v>
      </c>
      <c r="AX6" s="33">
        <f t="shared" si="6"/>
        <v>969.16</v>
      </c>
      <c r="AY6" s="33">
        <f t="shared" si="6"/>
        <v>995.5</v>
      </c>
      <c r="AZ6" s="33">
        <f t="shared" si="6"/>
        <v>915.5</v>
      </c>
      <c r="BA6" s="33">
        <f t="shared" si="6"/>
        <v>963.24</v>
      </c>
      <c r="BB6" s="33">
        <f t="shared" si="6"/>
        <v>381.53</v>
      </c>
      <c r="BC6" s="32" t="str">
        <f>IF(BC7="","",IF(BC7="-","【-】","【"&amp;SUBSTITUTE(TEXT(BC7,"#,##0.00"),"-","△")&amp;"】"))</f>
        <v>【264.16】</v>
      </c>
      <c r="BD6" s="33">
        <f>IF(BD7="",NA(),BD7)</f>
        <v>324.99</v>
      </c>
      <c r="BE6" s="33">
        <f t="shared" ref="BE6:BM6" si="7">IF(BE7="",NA(),BE7)</f>
        <v>327.39</v>
      </c>
      <c r="BF6" s="33">
        <f t="shared" si="7"/>
        <v>264.18</v>
      </c>
      <c r="BG6" s="33">
        <f t="shared" si="7"/>
        <v>229.91</v>
      </c>
      <c r="BH6" s="33">
        <f t="shared" si="7"/>
        <v>194.42</v>
      </c>
      <c r="BI6" s="33">
        <f t="shared" si="7"/>
        <v>421.66</v>
      </c>
      <c r="BJ6" s="33">
        <f t="shared" si="7"/>
        <v>414.59</v>
      </c>
      <c r="BK6" s="33">
        <f t="shared" si="7"/>
        <v>404.78</v>
      </c>
      <c r="BL6" s="33">
        <f t="shared" si="7"/>
        <v>400.38</v>
      </c>
      <c r="BM6" s="33">
        <f t="shared" si="7"/>
        <v>393.27</v>
      </c>
      <c r="BN6" s="32" t="str">
        <f>IF(BN7="","",IF(BN7="-","【-】","【"&amp;SUBSTITUTE(TEXT(BN7,"#,##0.00"),"-","△")&amp;"】"))</f>
        <v>【283.72】</v>
      </c>
      <c r="BO6" s="33">
        <f>IF(BO7="",NA(),BO7)</f>
        <v>107.5</v>
      </c>
      <c r="BP6" s="33">
        <f t="shared" ref="BP6:BX6" si="8">IF(BP7="",NA(),BP7)</f>
        <v>105.93</v>
      </c>
      <c r="BQ6" s="33">
        <f t="shared" si="8"/>
        <v>114.61</v>
      </c>
      <c r="BR6" s="33">
        <f t="shared" si="8"/>
        <v>117.97</v>
      </c>
      <c r="BS6" s="33">
        <f t="shared" si="8"/>
        <v>130.36000000000001</v>
      </c>
      <c r="BT6" s="33">
        <f t="shared" si="8"/>
        <v>99.51</v>
      </c>
      <c r="BU6" s="33">
        <f t="shared" si="8"/>
        <v>97.71</v>
      </c>
      <c r="BV6" s="33">
        <f t="shared" si="8"/>
        <v>98.07</v>
      </c>
      <c r="BW6" s="33">
        <f t="shared" si="8"/>
        <v>96.56</v>
      </c>
      <c r="BX6" s="33">
        <f t="shared" si="8"/>
        <v>100.47</v>
      </c>
      <c r="BY6" s="32" t="str">
        <f>IF(BY7="","",IF(BY7="-","【-】","【"&amp;SUBSTITUTE(TEXT(BY7,"#,##0.00"),"-","△")&amp;"】"))</f>
        <v>【104.60】</v>
      </c>
      <c r="BZ6" s="33">
        <f>IF(BZ7="",NA(),BZ7)</f>
        <v>130.37</v>
      </c>
      <c r="CA6" s="33">
        <f t="shared" ref="CA6:CI6" si="9">IF(CA7="",NA(),CA7)</f>
        <v>132.96</v>
      </c>
      <c r="CB6" s="33">
        <f t="shared" si="9"/>
        <v>122.97</v>
      </c>
      <c r="CC6" s="33">
        <f t="shared" si="9"/>
        <v>119.79</v>
      </c>
      <c r="CD6" s="33">
        <f t="shared" si="9"/>
        <v>109.54</v>
      </c>
      <c r="CE6" s="33">
        <f t="shared" si="9"/>
        <v>171.34</v>
      </c>
      <c r="CF6" s="33">
        <f t="shared" si="9"/>
        <v>173.56</v>
      </c>
      <c r="CG6" s="33">
        <f t="shared" si="9"/>
        <v>172.26</v>
      </c>
      <c r="CH6" s="33">
        <f t="shared" si="9"/>
        <v>177.14</v>
      </c>
      <c r="CI6" s="33">
        <f t="shared" si="9"/>
        <v>169.82</v>
      </c>
      <c r="CJ6" s="32" t="str">
        <f>IF(CJ7="","",IF(CJ7="-","【-】","【"&amp;SUBSTITUTE(TEXT(CJ7,"#,##0.00"),"-","△")&amp;"】"))</f>
        <v>【164.21】</v>
      </c>
      <c r="CK6" s="33">
        <f>IF(CK7="",NA(),CK7)</f>
        <v>57.74</v>
      </c>
      <c r="CL6" s="33">
        <f t="shared" ref="CL6:CT6" si="10">IF(CL7="",NA(),CL7)</f>
        <v>56.99</v>
      </c>
      <c r="CM6" s="33">
        <f t="shared" si="10"/>
        <v>57.49</v>
      </c>
      <c r="CN6" s="33">
        <f t="shared" si="10"/>
        <v>57.82</v>
      </c>
      <c r="CO6" s="33">
        <f t="shared" si="10"/>
        <v>56.87</v>
      </c>
      <c r="CP6" s="33">
        <f t="shared" si="10"/>
        <v>56.8</v>
      </c>
      <c r="CQ6" s="33">
        <f t="shared" si="10"/>
        <v>55.84</v>
      </c>
      <c r="CR6" s="33">
        <f t="shared" si="10"/>
        <v>55.68</v>
      </c>
      <c r="CS6" s="33">
        <f t="shared" si="10"/>
        <v>55.64</v>
      </c>
      <c r="CT6" s="33">
        <f t="shared" si="10"/>
        <v>55.13</v>
      </c>
      <c r="CU6" s="32" t="str">
        <f>IF(CU7="","",IF(CU7="-","【-】","【"&amp;SUBSTITUTE(TEXT(CU7,"#,##0.00"),"-","△")&amp;"】"))</f>
        <v>【59.80】</v>
      </c>
      <c r="CV6" s="33">
        <f>IF(CV7="",NA(),CV7)</f>
        <v>75.09</v>
      </c>
      <c r="CW6" s="33">
        <f t="shared" ref="CW6:DE6" si="11">IF(CW7="",NA(),CW7)</f>
        <v>68.13</v>
      </c>
      <c r="CX6" s="33">
        <f t="shared" si="11"/>
        <v>75.260000000000005</v>
      </c>
      <c r="CY6" s="33">
        <f t="shared" si="11"/>
        <v>75.66</v>
      </c>
      <c r="CZ6" s="33">
        <f t="shared" si="11"/>
        <v>77.7</v>
      </c>
      <c r="DA6" s="33">
        <f t="shared" si="11"/>
        <v>83.67</v>
      </c>
      <c r="DB6" s="33">
        <f t="shared" si="11"/>
        <v>83.11</v>
      </c>
      <c r="DC6" s="33">
        <f t="shared" si="11"/>
        <v>83.18</v>
      </c>
      <c r="DD6" s="33">
        <f t="shared" si="11"/>
        <v>83.09</v>
      </c>
      <c r="DE6" s="33">
        <f t="shared" si="11"/>
        <v>83</v>
      </c>
      <c r="DF6" s="32" t="str">
        <f>IF(DF7="","",IF(DF7="-","【-】","【"&amp;SUBSTITUTE(TEXT(DF7,"#,##0.00"),"-","△")&amp;"】"))</f>
        <v>【89.78】</v>
      </c>
      <c r="DG6" s="33">
        <f>IF(DG7="",NA(),DG7)</f>
        <v>41.26</v>
      </c>
      <c r="DH6" s="33">
        <f t="shared" ref="DH6:DP6" si="12">IF(DH7="",NA(),DH7)</f>
        <v>42.11</v>
      </c>
      <c r="DI6" s="33">
        <f t="shared" si="12"/>
        <v>43.54</v>
      </c>
      <c r="DJ6" s="33">
        <f t="shared" si="12"/>
        <v>45.06</v>
      </c>
      <c r="DK6" s="33">
        <f t="shared" si="12"/>
        <v>45.31</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0.66</v>
      </c>
      <c r="ED6" s="33">
        <f t="shared" ref="ED6:EL6" si="14">IF(ED7="",NA(),ED7)</f>
        <v>0.65</v>
      </c>
      <c r="EE6" s="33">
        <f t="shared" si="14"/>
        <v>0.86</v>
      </c>
      <c r="EF6" s="33">
        <f t="shared" si="14"/>
        <v>0.95</v>
      </c>
      <c r="EG6" s="33">
        <f t="shared" si="14"/>
        <v>0.22</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74616</v>
      </c>
      <c r="D7" s="35">
        <v>46</v>
      </c>
      <c r="E7" s="35">
        <v>1</v>
      </c>
      <c r="F7" s="35">
        <v>0</v>
      </c>
      <c r="G7" s="35">
        <v>1</v>
      </c>
      <c r="H7" s="35" t="s">
        <v>93</v>
      </c>
      <c r="I7" s="35" t="s">
        <v>94</v>
      </c>
      <c r="J7" s="35" t="s">
        <v>95</v>
      </c>
      <c r="K7" s="35" t="s">
        <v>96</v>
      </c>
      <c r="L7" s="35" t="s">
        <v>97</v>
      </c>
      <c r="M7" s="36" t="s">
        <v>98</v>
      </c>
      <c r="N7" s="36">
        <v>81.08</v>
      </c>
      <c r="O7" s="36">
        <v>95.77</v>
      </c>
      <c r="P7" s="36">
        <v>2592</v>
      </c>
      <c r="Q7" s="36">
        <v>19959</v>
      </c>
      <c r="R7" s="36">
        <v>192.06</v>
      </c>
      <c r="S7" s="36">
        <v>103.92</v>
      </c>
      <c r="T7" s="36">
        <v>19056</v>
      </c>
      <c r="U7" s="36">
        <v>66.2</v>
      </c>
      <c r="V7" s="36">
        <v>287.85000000000002</v>
      </c>
      <c r="W7" s="36">
        <v>132.41</v>
      </c>
      <c r="X7" s="36">
        <v>120.43</v>
      </c>
      <c r="Y7" s="36">
        <v>130.05000000000001</v>
      </c>
      <c r="Z7" s="36">
        <v>134.52000000000001</v>
      </c>
      <c r="AA7" s="36">
        <v>143.13999999999999</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726.43</v>
      </c>
      <c r="AT7" s="36">
        <v>627.45000000000005</v>
      </c>
      <c r="AU7" s="36">
        <v>812.34</v>
      </c>
      <c r="AV7" s="36">
        <v>693.56</v>
      </c>
      <c r="AW7" s="36">
        <v>366.64</v>
      </c>
      <c r="AX7" s="36">
        <v>969.16</v>
      </c>
      <c r="AY7" s="36">
        <v>995.5</v>
      </c>
      <c r="AZ7" s="36">
        <v>915.5</v>
      </c>
      <c r="BA7" s="36">
        <v>963.24</v>
      </c>
      <c r="BB7" s="36">
        <v>381.53</v>
      </c>
      <c r="BC7" s="36">
        <v>264.16000000000003</v>
      </c>
      <c r="BD7" s="36">
        <v>324.99</v>
      </c>
      <c r="BE7" s="36">
        <v>327.39</v>
      </c>
      <c r="BF7" s="36">
        <v>264.18</v>
      </c>
      <c r="BG7" s="36">
        <v>229.91</v>
      </c>
      <c r="BH7" s="36">
        <v>194.42</v>
      </c>
      <c r="BI7" s="36">
        <v>421.66</v>
      </c>
      <c r="BJ7" s="36">
        <v>414.59</v>
      </c>
      <c r="BK7" s="36">
        <v>404.78</v>
      </c>
      <c r="BL7" s="36">
        <v>400.38</v>
      </c>
      <c r="BM7" s="36">
        <v>393.27</v>
      </c>
      <c r="BN7" s="36">
        <v>283.72000000000003</v>
      </c>
      <c r="BO7" s="36">
        <v>107.5</v>
      </c>
      <c r="BP7" s="36">
        <v>105.93</v>
      </c>
      <c r="BQ7" s="36">
        <v>114.61</v>
      </c>
      <c r="BR7" s="36">
        <v>117.97</v>
      </c>
      <c r="BS7" s="36">
        <v>130.36000000000001</v>
      </c>
      <c r="BT7" s="36">
        <v>99.51</v>
      </c>
      <c r="BU7" s="36">
        <v>97.71</v>
      </c>
      <c r="BV7" s="36">
        <v>98.07</v>
      </c>
      <c r="BW7" s="36">
        <v>96.56</v>
      </c>
      <c r="BX7" s="36">
        <v>100.47</v>
      </c>
      <c r="BY7" s="36">
        <v>104.6</v>
      </c>
      <c r="BZ7" s="36">
        <v>130.37</v>
      </c>
      <c r="CA7" s="36">
        <v>132.96</v>
      </c>
      <c r="CB7" s="36">
        <v>122.97</v>
      </c>
      <c r="CC7" s="36">
        <v>119.79</v>
      </c>
      <c r="CD7" s="36">
        <v>109.54</v>
      </c>
      <c r="CE7" s="36">
        <v>171.34</v>
      </c>
      <c r="CF7" s="36">
        <v>173.56</v>
      </c>
      <c r="CG7" s="36">
        <v>172.26</v>
      </c>
      <c r="CH7" s="36">
        <v>177.14</v>
      </c>
      <c r="CI7" s="36">
        <v>169.82</v>
      </c>
      <c r="CJ7" s="36">
        <v>164.21</v>
      </c>
      <c r="CK7" s="36">
        <v>57.74</v>
      </c>
      <c r="CL7" s="36">
        <v>56.99</v>
      </c>
      <c r="CM7" s="36">
        <v>57.49</v>
      </c>
      <c r="CN7" s="36">
        <v>57.82</v>
      </c>
      <c r="CO7" s="36">
        <v>56.87</v>
      </c>
      <c r="CP7" s="36">
        <v>56.8</v>
      </c>
      <c r="CQ7" s="36">
        <v>55.84</v>
      </c>
      <c r="CR7" s="36">
        <v>55.68</v>
      </c>
      <c r="CS7" s="36">
        <v>55.64</v>
      </c>
      <c r="CT7" s="36">
        <v>55.13</v>
      </c>
      <c r="CU7" s="36">
        <v>59.8</v>
      </c>
      <c r="CV7" s="36">
        <v>75.09</v>
      </c>
      <c r="CW7" s="36">
        <v>68.13</v>
      </c>
      <c r="CX7" s="36">
        <v>75.260000000000005</v>
      </c>
      <c r="CY7" s="36">
        <v>75.66</v>
      </c>
      <c r="CZ7" s="36">
        <v>77.7</v>
      </c>
      <c r="DA7" s="36">
        <v>83.67</v>
      </c>
      <c r="DB7" s="36">
        <v>83.11</v>
      </c>
      <c r="DC7" s="36">
        <v>83.18</v>
      </c>
      <c r="DD7" s="36">
        <v>83.09</v>
      </c>
      <c r="DE7" s="36">
        <v>83</v>
      </c>
      <c r="DF7" s="36">
        <v>89.78</v>
      </c>
      <c r="DG7" s="36">
        <v>41.26</v>
      </c>
      <c r="DH7" s="36">
        <v>42.11</v>
      </c>
      <c r="DI7" s="36">
        <v>43.54</v>
      </c>
      <c r="DJ7" s="36">
        <v>45.06</v>
      </c>
      <c r="DK7" s="36">
        <v>45.31</v>
      </c>
      <c r="DL7" s="36">
        <v>36.21</v>
      </c>
      <c r="DM7" s="36">
        <v>37.090000000000003</v>
      </c>
      <c r="DN7" s="36">
        <v>38.07</v>
      </c>
      <c r="DO7" s="36">
        <v>39.06</v>
      </c>
      <c r="DP7" s="36">
        <v>46.66</v>
      </c>
      <c r="DQ7" s="36">
        <v>46.31</v>
      </c>
      <c r="DR7" s="36">
        <v>0</v>
      </c>
      <c r="DS7" s="36">
        <v>0</v>
      </c>
      <c r="DT7" s="36">
        <v>0</v>
      </c>
      <c r="DU7" s="36">
        <v>0</v>
      </c>
      <c r="DV7" s="36">
        <v>0</v>
      </c>
      <c r="DW7" s="36">
        <v>6.46</v>
      </c>
      <c r="DX7" s="36">
        <v>6.63</v>
      </c>
      <c r="DY7" s="36">
        <v>7.73</v>
      </c>
      <c r="DZ7" s="36">
        <v>8.8699999999999992</v>
      </c>
      <c r="EA7" s="36">
        <v>9.85</v>
      </c>
      <c r="EB7" s="36">
        <v>12.42</v>
      </c>
      <c r="EC7" s="36">
        <v>0.66</v>
      </c>
      <c r="ED7" s="36">
        <v>0.65</v>
      </c>
      <c r="EE7" s="36">
        <v>0.86</v>
      </c>
      <c r="EF7" s="36">
        <v>0.95</v>
      </c>
      <c r="EG7" s="36">
        <v>0.22</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孝宏</cp:lastModifiedBy>
  <cp:lastPrinted>2016-02-24T00:23:12Z</cp:lastPrinted>
  <dcterms:created xsi:type="dcterms:W3CDTF">2016-02-03T07:15:13Z</dcterms:created>
  <dcterms:modified xsi:type="dcterms:W3CDTF">2016-02-24T00:23:14Z</dcterms:modified>
  <cp:category/>
</cp:coreProperties>
</file>