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7865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Y8" i="4"/>
  <c r="AQ8" i="4"/>
  <c r="AI8" i="4"/>
  <c r="Z8" i="4"/>
  <c r="R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<sst xmlns="http://schemas.openxmlformats.org/spreadsheetml/2006/main" count="217" uniqueCount="107">
  <si>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</si>
  <si>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</si>
  <si>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</si>
  <si>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</si>
  <si>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</si>
  <si>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</si>
  <si>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</si>
  <si>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</si>
  <si>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</si>
  <si>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</si>
  <si>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</si>
  <si>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</si>
  <si>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</si>
  <si>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</si>
  <si>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</si>
  <si>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</si>
  <si>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</si>
  <si>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</si>
  <si>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</si>
  <si>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</si>
  <si>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</si>
  <si>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</si>
  <si>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</si>
  <si>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</si>
  <si>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</si>
  <si>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</si>
  <si>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</si>
  <si>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</si>
  <si>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</si>
  <si>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</si>
  <si>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</si>
  <si>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</si>
  <si>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</si>
  <si>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</si>
  <si>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</si>
  <si>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</si>
  <si>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</si>
  <si>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</si>
  <si>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</si>
  <si>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</si>
  <si>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</si>
  <si>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</si>
  <si>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</si>
  <si>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</si>
  <si>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</si>
  <si>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</si>
  <si>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</si>
  <si>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</si>
  <si>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</si>
  <si>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</si>
  <si>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</si>
  <si>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</si>
  <si>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</si>
  <si>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</si>
  <si>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</si>
  <si>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</si>
  <si>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</si>
  <si>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</si>
  <si>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</si>
  <si>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</si>
  <si>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</si>
  <si>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</si>
  <si>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</si>
  <si>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</si>
  <si>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</si>
  <si>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</si>
  <si>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</si>
  <si>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</si>
  <si>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</si>
  <si>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</si>
  <si>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</si>
  <si>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</si>
  <si>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</si>
  <si>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</si>
  <si>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</si>
  <si>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</si>
  <si>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</si>
  <si>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</si>
  <si>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</si>
  <si>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</si>
  <si>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</si>
  <si>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</si>
  <si>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</si>
  <si>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</si>
  <si>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</si>
  <si>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</si>
  <si>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</si>
  <si>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</si>
  <si>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</si>
  <si>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</si>
  <si>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</si>
  <si>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</si>
  <si>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</si>
  <si>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天栄村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</si>
  <si>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</si>
  <si>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</si>
  <si>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</si>
  <si>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</si>
  <si>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</si>
  <si>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</si>
  <si>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</si>
  <si>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</si>
  <si>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</si>
  <si>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</si>
  <si>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①経常収支比率は、100％を超えており各年とも黒字であり経営が安定しているといえるが、平均値と比べると低水準であるため、維持管理費等の抑制に努める必要がある。
　また、③流動比率にみられるよう、単年度での支払能力は十分にあるが、流動負債の大半を占める企業債が近年ピークを迎えるため、水道事業会計を圧迫しているのが現状である。企業債償還財源等を含め検討が必要となる。
　有収水量１㎥あたりどれだけの費用がかかっているかを表す指標の⑥給水原価は、年々減少傾向にあるが、依然平均より高水準であることから、⑤料金回収率が平均より低水準となっている。これは事業運営が給水収益では賄えておらず、一般会計繰入金に依存している状況を表している。今後、料金水準が適切か検討が必要である。
　⑧有収率について、平成23年度より平均値を下回っている状況が続いている。これは、震災での管路損傷により、場所の特定できない漏水が点在しているためと思われる。これまで漏水調査業務を委託し漏水発見に努め修理をしており、今後も定期的に実施して行く必要がある。また、老朽管での漏水が多いことから、老朽管更新についても継続的に実施していく。
</t>
    <phoneticPr fontId="4"/>
  </si>
  <si>
    <t>毎年計画的に管路更新しているため③管路更新率が平均値より高水準であるが、昭和５０年代布設の石綿セメント管が4000ｍ残っている状態にあり、今後も継続し更新をしていく。</t>
    <phoneticPr fontId="4"/>
  </si>
  <si>
    <t xml:space="preserve"> 村水道事業については、水源の大部分が水質の安定した湧水であるため、浄水施設に係る費用が抑えられるが、給水区域が広い範囲で点在しているため、維持管理・管路更新には、多大なる時間と費用を要する。今後、施設等更新時期が到来することを見据え、経営計画を立てることが急務である。
また、給水人口も年々減少していることから、料金収入の増は見込めないため、料金水準が適当かも含め検討が必要となる。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</si>
</sst>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0.9</c:v>
                </c:pt>
                <c:pt idx="1">
                  <c:v>0.66</c:v>
                </c:pt>
                <c:pt idx="2">
                  <c:v>3.19</c:v>
                </c:pt>
                <c:pt idx="3">
                  <c:v>0.99</c:v>
                </c:pt>
                <c:pt idx="4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67104"/>
        <c:axId val="92377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0.81</c:v>
                </c:pt>
                <c:pt idx="1">
                  <c:v>0.82</c:v>
                </c:pt>
                <c:pt idx="2">
                  <c:v>0.66</c:v>
                </c:pt>
                <c:pt idx="3">
                  <c:v>0.64</c:v>
                </c:pt>
                <c:pt idx="4">
                  <c:v>0.56000000000000005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67104"/>
        <c:axId val="92377472"/>
      </c:lineChart>
      <c:dateAx>
        <c:axId val="9236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377472"/>
        <c:crosses val="autoZero"/>
        <c:auto val="1"/>
        <c:lblOffset val="100"/>
        <c:baseTimeUnit val="years"/>
      </c:dateAx>
      <c:valAx>
        <c:axId val="92377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36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44.1</c:v>
                </c:pt>
                <c:pt idx="1">
                  <c:v>47.58</c:v>
                </c:pt>
                <c:pt idx="2">
                  <c:v>49.8</c:v>
                </c:pt>
                <c:pt idx="3">
                  <c:v>53.44</c:v>
                </c:pt>
                <c:pt idx="4">
                  <c:v>50.61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66208"/>
        <c:axId val="9318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51.05</c:v>
                </c:pt>
                <c:pt idx="1">
                  <c:v>50.49</c:v>
                </c:pt>
                <c:pt idx="2">
                  <c:v>49.69</c:v>
                </c:pt>
                <c:pt idx="3">
                  <c:v>49.77</c:v>
                </c:pt>
                <c:pt idx="4">
                  <c:v>49.22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6208"/>
        <c:axId val="93184768"/>
      </c:lineChart>
      <c:dateAx>
        <c:axId val="9316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84768"/>
        <c:crosses val="autoZero"/>
        <c:auto val="1"/>
        <c:lblOffset val="100"/>
        <c:baseTimeUnit val="years"/>
      </c:dateAx>
      <c:valAx>
        <c:axId val="9318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66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84.17</c:v>
                </c:pt>
                <c:pt idx="1">
                  <c:v>73.19</c:v>
                </c:pt>
                <c:pt idx="2">
                  <c:v>74.849999999999994</c:v>
                </c:pt>
                <c:pt idx="3">
                  <c:v>71.069999999999993</c:v>
                </c:pt>
                <c:pt idx="4">
                  <c:v>71.930000000000007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11584"/>
        <c:axId val="9341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80.81</c:v>
                </c:pt>
                <c:pt idx="1">
                  <c:v>78.7</c:v>
                </c:pt>
                <c:pt idx="2">
                  <c:v>80.010000000000005</c:v>
                </c:pt>
                <c:pt idx="3">
                  <c:v>79.98</c:v>
                </c:pt>
                <c:pt idx="4">
                  <c:v>79.48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11584"/>
        <c:axId val="93417856"/>
      </c:lineChart>
      <c:dateAx>
        <c:axId val="9341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17856"/>
        <c:crosses val="autoZero"/>
        <c:auto val="1"/>
        <c:lblOffset val="100"/>
        <c:baseTimeUnit val="years"/>
      </c:dateAx>
      <c:valAx>
        <c:axId val="9341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411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103.47</c:v>
                </c:pt>
                <c:pt idx="1">
                  <c:v>103.86</c:v>
                </c:pt>
                <c:pt idx="2">
                  <c:v>103.42</c:v>
                </c:pt>
                <c:pt idx="3">
                  <c:v>103.74</c:v>
                </c:pt>
                <c:pt idx="4">
                  <c:v>103.61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02304"/>
        <c:axId val="9321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108.06</c:v>
                </c:pt>
                <c:pt idx="1">
                  <c:v>104.82</c:v>
                </c:pt>
                <c:pt idx="2">
                  <c:v>104.95</c:v>
                </c:pt>
                <c:pt idx="3">
                  <c:v>105.53</c:v>
                </c:pt>
                <c:pt idx="4">
                  <c:v>107.2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02304"/>
        <c:axId val="93212672"/>
      </c:lineChart>
      <c:dateAx>
        <c:axId val="93202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12672"/>
        <c:crosses val="autoZero"/>
        <c:auto val="1"/>
        <c:lblOffset val="100"/>
        <c:baseTimeUnit val="years"/>
      </c:dateAx>
      <c:valAx>
        <c:axId val="93212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202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28.57</c:v>
                </c:pt>
                <c:pt idx="1">
                  <c:v>29.88</c:v>
                </c:pt>
                <c:pt idx="2">
                  <c:v>30.39</c:v>
                </c:pt>
                <c:pt idx="3">
                  <c:v>31.76</c:v>
                </c:pt>
                <c:pt idx="4">
                  <c:v>35.11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30592"/>
        <c:axId val="93232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33.21</c:v>
                </c:pt>
                <c:pt idx="1">
                  <c:v>34.24</c:v>
                </c:pt>
                <c:pt idx="2">
                  <c:v>35.18</c:v>
                </c:pt>
                <c:pt idx="3">
                  <c:v>36.43</c:v>
                </c:pt>
                <c:pt idx="4">
                  <c:v>46.12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30592"/>
        <c:axId val="93232512"/>
      </c:lineChart>
      <c:dateAx>
        <c:axId val="93230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32512"/>
        <c:crosses val="autoZero"/>
        <c:auto val="1"/>
        <c:lblOffset val="100"/>
        <c:baseTimeUnit val="years"/>
      </c:dateAx>
      <c:valAx>
        <c:axId val="93232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230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83456"/>
        <c:axId val="9328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6.34</c:v>
                </c:pt>
                <c:pt idx="1">
                  <c:v>6.81</c:v>
                </c:pt>
                <c:pt idx="2">
                  <c:v>8.41</c:v>
                </c:pt>
                <c:pt idx="3">
                  <c:v>8.7200000000000006</c:v>
                </c:pt>
                <c:pt idx="4">
                  <c:v>9.86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83456"/>
        <c:axId val="93285376"/>
      </c:lineChart>
      <c:dateAx>
        <c:axId val="9328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85376"/>
        <c:crosses val="autoZero"/>
        <c:auto val="1"/>
        <c:lblOffset val="100"/>
        <c:baseTimeUnit val="years"/>
      </c:dateAx>
      <c:valAx>
        <c:axId val="9328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28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16224"/>
        <c:axId val="9331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23.31</c:v>
                </c:pt>
                <c:pt idx="1">
                  <c:v>26.83</c:v>
                </c:pt>
                <c:pt idx="2">
                  <c:v>26.81</c:v>
                </c:pt>
                <c:pt idx="3">
                  <c:v>28.31</c:v>
                </c:pt>
                <c:pt idx="4">
                  <c:v>13.46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16224"/>
        <c:axId val="93318144"/>
      </c:lineChart>
      <c:dateAx>
        <c:axId val="93316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18144"/>
        <c:crosses val="autoZero"/>
        <c:auto val="1"/>
        <c:lblOffset val="100"/>
        <c:baseTimeUnit val="years"/>
      </c:dateAx>
      <c:valAx>
        <c:axId val="93318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316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1654.13</c:v>
                </c:pt>
                <c:pt idx="1">
                  <c:v>749.92</c:v>
                </c:pt>
                <c:pt idx="2">
                  <c:v>675.36</c:v>
                </c:pt>
                <c:pt idx="3">
                  <c:v>3124.35</c:v>
                </c:pt>
                <c:pt idx="4">
                  <c:v>202.56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43328"/>
        <c:axId val="9304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1129.9100000000001</c:v>
                </c:pt>
                <c:pt idx="1">
                  <c:v>1197.1099999999999</c:v>
                </c:pt>
                <c:pt idx="2">
                  <c:v>1002.64</c:v>
                </c:pt>
                <c:pt idx="3">
                  <c:v>1164.51</c:v>
                </c:pt>
                <c:pt idx="4">
                  <c:v>434.72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43328"/>
        <c:axId val="93049600"/>
      </c:lineChart>
      <c:dateAx>
        <c:axId val="93043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49600"/>
        <c:crosses val="autoZero"/>
        <c:auto val="1"/>
        <c:lblOffset val="100"/>
        <c:baseTimeUnit val="years"/>
      </c:dateAx>
      <c:valAx>
        <c:axId val="93049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43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1381.9</c:v>
                </c:pt>
                <c:pt idx="1">
                  <c:v>1447.6</c:v>
                </c:pt>
                <c:pt idx="2">
                  <c:v>1243</c:v>
                </c:pt>
                <c:pt idx="3">
                  <c:v>1192.44</c:v>
                </c:pt>
                <c:pt idx="4">
                  <c:v>1190.02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7520"/>
        <c:axId val="9307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540.94000000000005</c:v>
                </c:pt>
                <c:pt idx="1">
                  <c:v>532.29999999999995</c:v>
                </c:pt>
                <c:pt idx="2">
                  <c:v>520.29999999999995</c:v>
                </c:pt>
                <c:pt idx="3">
                  <c:v>498.27</c:v>
                </c:pt>
                <c:pt idx="4">
                  <c:v>495.76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7520"/>
        <c:axId val="93077888"/>
      </c:lineChart>
      <c:dateAx>
        <c:axId val="93067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77888"/>
        <c:crosses val="autoZero"/>
        <c:auto val="1"/>
        <c:lblOffset val="100"/>
        <c:baseTimeUnit val="years"/>
      </c:dateAx>
      <c:valAx>
        <c:axId val="930778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67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59.66</c:v>
                </c:pt>
                <c:pt idx="1">
                  <c:v>64.42</c:v>
                </c:pt>
                <c:pt idx="2">
                  <c:v>55.08</c:v>
                </c:pt>
                <c:pt idx="3">
                  <c:v>68.84</c:v>
                </c:pt>
                <c:pt idx="4">
                  <c:v>69.2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7712"/>
        <c:axId val="93109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93.43</c:v>
                </c:pt>
                <c:pt idx="1">
                  <c:v>90.17</c:v>
                </c:pt>
                <c:pt idx="2">
                  <c:v>90.69</c:v>
                </c:pt>
                <c:pt idx="3">
                  <c:v>90.64</c:v>
                </c:pt>
                <c:pt idx="4">
                  <c:v>93.66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7712"/>
        <c:axId val="93109632"/>
      </c:lineChart>
      <c:dateAx>
        <c:axId val="93107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09632"/>
        <c:crosses val="autoZero"/>
        <c:auto val="1"/>
        <c:lblOffset val="100"/>
        <c:baseTimeUnit val="years"/>
      </c:dateAx>
      <c:valAx>
        <c:axId val="93109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07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334.49</c:v>
                </c:pt>
                <c:pt idx="1">
                  <c:v>302.89</c:v>
                </c:pt>
                <c:pt idx="2">
                  <c:v>364.23</c:v>
                </c:pt>
                <c:pt idx="3">
                  <c:v>288.27999999999997</c:v>
                </c:pt>
                <c:pt idx="4">
                  <c:v>287.33999999999997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37920"/>
        <c:axId val="93148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204.24</c:v>
                </c:pt>
                <c:pt idx="1">
                  <c:v>210.28</c:v>
                </c:pt>
                <c:pt idx="2">
                  <c:v>211.08</c:v>
                </c:pt>
                <c:pt idx="3">
                  <c:v>213.52</c:v>
                </c:pt>
                <c:pt idx="4">
                  <c:v>208.21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37920"/>
        <c:axId val="93148288"/>
      </c:lineChart>
      <c:dateAx>
        <c:axId val="93137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48288"/>
        <c:crosses val="autoZero"/>
        <c:auto val="1"/>
        <c:lblOffset val="100"/>
        <c:baseTimeUnit val="years"/>
      </c:dateAx>
      <c:valAx>
        <c:axId val="93148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37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A22" zoomScale="85" zoomScaleNormal="85" workbookViewId="0">
      <selection activeCell="CA34" sqref="CA3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福島県　天栄村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A8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6065</v>
      </c>
      <c r="AJ8" s="56"/>
      <c r="AK8" s="56"/>
      <c r="AL8" s="56"/>
      <c r="AM8" s="56"/>
      <c r="AN8" s="56"/>
      <c r="AO8" s="56"/>
      <c r="AP8" s="57"/>
      <c r="AQ8" s="47">
        <f>データ!R6</f>
        <v>225.52</v>
      </c>
      <c r="AR8" s="47"/>
      <c r="AS8" s="47"/>
      <c r="AT8" s="47"/>
      <c r="AU8" s="47"/>
      <c r="AV8" s="47"/>
      <c r="AW8" s="47"/>
      <c r="AX8" s="47"/>
      <c r="AY8" s="47">
        <f>データ!S6</f>
        <v>26.89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55.34</v>
      </c>
      <c r="K10" s="47"/>
      <c r="L10" s="47"/>
      <c r="M10" s="47"/>
      <c r="N10" s="47"/>
      <c r="O10" s="47"/>
      <c r="P10" s="47"/>
      <c r="Q10" s="47"/>
      <c r="R10" s="47">
        <f>データ!O6</f>
        <v>85.03</v>
      </c>
      <c r="S10" s="47"/>
      <c r="T10" s="47"/>
      <c r="U10" s="47"/>
      <c r="V10" s="47"/>
      <c r="W10" s="47"/>
      <c r="X10" s="47"/>
      <c r="Y10" s="47"/>
      <c r="Z10" s="78">
        <f>データ!P6</f>
        <v>3965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5128</v>
      </c>
      <c r="AJ10" s="78"/>
      <c r="AK10" s="78"/>
      <c r="AL10" s="78"/>
      <c r="AM10" s="78"/>
      <c r="AN10" s="78"/>
      <c r="AO10" s="78"/>
      <c r="AP10" s="78"/>
      <c r="AQ10" s="47">
        <f>データ!U6</f>
        <v>80.42</v>
      </c>
      <c r="AR10" s="47"/>
      <c r="AS10" s="47"/>
      <c r="AT10" s="47"/>
      <c r="AU10" s="47"/>
      <c r="AV10" s="47"/>
      <c r="AW10" s="47"/>
      <c r="AX10" s="47"/>
      <c r="AY10" s="47">
        <f>データ!V6</f>
        <v>63.77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73440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福島県　天栄村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A8</v>
      </c>
      <c r="M6" s="32" t="str">
        <f t="shared" si="3"/>
        <v>-</v>
      </c>
      <c r="N6" s="32">
        <f t="shared" si="3"/>
        <v>55.34</v>
      </c>
      <c r="O6" s="32">
        <f t="shared" si="3"/>
        <v>85.03</v>
      </c>
      <c r="P6" s="32">
        <f t="shared" si="3"/>
        <v>3965</v>
      </c>
      <c r="Q6" s="32">
        <f t="shared" si="3"/>
        <v>6065</v>
      </c>
      <c r="R6" s="32">
        <f t="shared" si="3"/>
        <v>225.52</v>
      </c>
      <c r="S6" s="32">
        <f t="shared" si="3"/>
        <v>26.89</v>
      </c>
      <c r="T6" s="32">
        <f t="shared" si="3"/>
        <v>5128</v>
      </c>
      <c r="U6" s="32">
        <f t="shared" si="3"/>
        <v>80.42</v>
      </c>
      <c r="V6" s="32">
        <f t="shared" si="3"/>
        <v>63.77</v>
      </c>
      <c r="W6" s="33">
        <f>IF(W7="",NA(),W7)</f>
        <v>103.47</v>
      </c>
      <c r="X6" s="33">
        <f t="shared" ref="X6:AF6" si="4">IF(X7="",NA(),X7)</f>
        <v>103.86</v>
      </c>
      <c r="Y6" s="33">
        <f t="shared" si="4"/>
        <v>103.42</v>
      </c>
      <c r="Z6" s="33">
        <f t="shared" si="4"/>
        <v>103.74</v>
      </c>
      <c r="AA6" s="33">
        <f t="shared" si="4"/>
        <v>103.61</v>
      </c>
      <c r="AB6" s="33">
        <f t="shared" si="4"/>
        <v>108.06</v>
      </c>
      <c r="AC6" s="33">
        <f t="shared" si="4"/>
        <v>104.82</v>
      </c>
      <c r="AD6" s="33">
        <f t="shared" si="4"/>
        <v>104.95</v>
      </c>
      <c r="AE6" s="33">
        <f t="shared" si="4"/>
        <v>105.53</v>
      </c>
      <c r="AF6" s="33">
        <f t="shared" si="4"/>
        <v>107.2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23.31</v>
      </c>
      <c r="AN6" s="33">
        <f t="shared" si="5"/>
        <v>26.83</v>
      </c>
      <c r="AO6" s="33">
        <f t="shared" si="5"/>
        <v>26.81</v>
      </c>
      <c r="AP6" s="33">
        <f t="shared" si="5"/>
        <v>28.31</v>
      </c>
      <c r="AQ6" s="33">
        <f t="shared" si="5"/>
        <v>13.46</v>
      </c>
      <c r="AR6" s="32" t="str">
        <f>IF(AR7="","",IF(AR7="-","【-】","【"&amp;SUBSTITUTE(TEXT(AR7,"#,##0.00"),"-","△")&amp;"】"))</f>
        <v>【0.81】</v>
      </c>
      <c r="AS6" s="33">
        <f>IF(AS7="",NA(),AS7)</f>
        <v>1654.13</v>
      </c>
      <c r="AT6" s="33">
        <f t="shared" ref="AT6:BB6" si="6">IF(AT7="",NA(),AT7)</f>
        <v>749.92</v>
      </c>
      <c r="AU6" s="33">
        <f t="shared" si="6"/>
        <v>675.36</v>
      </c>
      <c r="AV6" s="33">
        <f t="shared" si="6"/>
        <v>3124.35</v>
      </c>
      <c r="AW6" s="33">
        <f t="shared" si="6"/>
        <v>202.56</v>
      </c>
      <c r="AX6" s="33">
        <f t="shared" si="6"/>
        <v>1129.9100000000001</v>
      </c>
      <c r="AY6" s="33">
        <f t="shared" si="6"/>
        <v>1197.1099999999999</v>
      </c>
      <c r="AZ6" s="33">
        <f t="shared" si="6"/>
        <v>1002.64</v>
      </c>
      <c r="BA6" s="33">
        <f t="shared" si="6"/>
        <v>1164.51</v>
      </c>
      <c r="BB6" s="33">
        <f t="shared" si="6"/>
        <v>434.72</v>
      </c>
      <c r="BC6" s="32" t="str">
        <f>IF(BC7="","",IF(BC7="-","【-】","【"&amp;SUBSTITUTE(TEXT(BC7,"#,##0.00"),"-","△")&amp;"】"))</f>
        <v>【264.16】</v>
      </c>
      <c r="BD6" s="33">
        <f>IF(BD7="",NA(),BD7)</f>
        <v>1381.9</v>
      </c>
      <c r="BE6" s="33">
        <f t="shared" ref="BE6:BM6" si="7">IF(BE7="",NA(),BE7)</f>
        <v>1447.6</v>
      </c>
      <c r="BF6" s="33">
        <f t="shared" si="7"/>
        <v>1243</v>
      </c>
      <c r="BG6" s="33">
        <f t="shared" si="7"/>
        <v>1192.44</v>
      </c>
      <c r="BH6" s="33">
        <f t="shared" si="7"/>
        <v>1190.02</v>
      </c>
      <c r="BI6" s="33">
        <f t="shared" si="7"/>
        <v>540.94000000000005</v>
      </c>
      <c r="BJ6" s="33">
        <f t="shared" si="7"/>
        <v>532.29999999999995</v>
      </c>
      <c r="BK6" s="33">
        <f t="shared" si="7"/>
        <v>520.29999999999995</v>
      </c>
      <c r="BL6" s="33">
        <f t="shared" si="7"/>
        <v>498.27</v>
      </c>
      <c r="BM6" s="33">
        <f t="shared" si="7"/>
        <v>495.76</v>
      </c>
      <c r="BN6" s="32" t="str">
        <f>IF(BN7="","",IF(BN7="-","【-】","【"&amp;SUBSTITUTE(TEXT(BN7,"#,##0.00"),"-","△")&amp;"】"))</f>
        <v>【283.72】</v>
      </c>
      <c r="BO6" s="33">
        <f>IF(BO7="",NA(),BO7)</f>
        <v>59.66</v>
      </c>
      <c r="BP6" s="33">
        <f t="shared" ref="BP6:BX6" si="8">IF(BP7="",NA(),BP7)</f>
        <v>64.42</v>
      </c>
      <c r="BQ6" s="33">
        <f t="shared" si="8"/>
        <v>55.08</v>
      </c>
      <c r="BR6" s="33">
        <f t="shared" si="8"/>
        <v>68.84</v>
      </c>
      <c r="BS6" s="33">
        <f t="shared" si="8"/>
        <v>69.2</v>
      </c>
      <c r="BT6" s="33">
        <f t="shared" si="8"/>
        <v>93.43</v>
      </c>
      <c r="BU6" s="33">
        <f t="shared" si="8"/>
        <v>90.17</v>
      </c>
      <c r="BV6" s="33">
        <f t="shared" si="8"/>
        <v>90.69</v>
      </c>
      <c r="BW6" s="33">
        <f t="shared" si="8"/>
        <v>90.64</v>
      </c>
      <c r="BX6" s="33">
        <f t="shared" si="8"/>
        <v>93.66</v>
      </c>
      <c r="BY6" s="32" t="str">
        <f>IF(BY7="","",IF(BY7="-","【-】","【"&amp;SUBSTITUTE(TEXT(BY7,"#,##0.00"),"-","△")&amp;"】"))</f>
        <v>【104.60】</v>
      </c>
      <c r="BZ6" s="33">
        <f>IF(BZ7="",NA(),BZ7)</f>
        <v>334.49</v>
      </c>
      <c r="CA6" s="33">
        <f t="shared" ref="CA6:CI6" si="9">IF(CA7="",NA(),CA7)</f>
        <v>302.89</v>
      </c>
      <c r="CB6" s="33">
        <f t="shared" si="9"/>
        <v>364.23</v>
      </c>
      <c r="CC6" s="33">
        <f t="shared" si="9"/>
        <v>288.27999999999997</v>
      </c>
      <c r="CD6" s="33">
        <f t="shared" si="9"/>
        <v>287.33999999999997</v>
      </c>
      <c r="CE6" s="33">
        <f t="shared" si="9"/>
        <v>204.24</v>
      </c>
      <c r="CF6" s="33">
        <f t="shared" si="9"/>
        <v>210.28</v>
      </c>
      <c r="CG6" s="33">
        <f t="shared" si="9"/>
        <v>211.08</v>
      </c>
      <c r="CH6" s="33">
        <f t="shared" si="9"/>
        <v>213.52</v>
      </c>
      <c r="CI6" s="33">
        <f t="shared" si="9"/>
        <v>208.21</v>
      </c>
      <c r="CJ6" s="32" t="str">
        <f>IF(CJ7="","",IF(CJ7="-","【-】","【"&amp;SUBSTITUTE(TEXT(CJ7,"#,##0.00"),"-","△")&amp;"】"))</f>
        <v>【164.21】</v>
      </c>
      <c r="CK6" s="33">
        <f>IF(CK7="",NA(),CK7)</f>
        <v>44.1</v>
      </c>
      <c r="CL6" s="33">
        <f t="shared" ref="CL6:CT6" si="10">IF(CL7="",NA(),CL7)</f>
        <v>47.58</v>
      </c>
      <c r="CM6" s="33">
        <f t="shared" si="10"/>
        <v>49.8</v>
      </c>
      <c r="CN6" s="33">
        <f t="shared" si="10"/>
        <v>53.44</v>
      </c>
      <c r="CO6" s="33">
        <f t="shared" si="10"/>
        <v>50.61</v>
      </c>
      <c r="CP6" s="33">
        <f t="shared" si="10"/>
        <v>51.05</v>
      </c>
      <c r="CQ6" s="33">
        <f t="shared" si="10"/>
        <v>50.49</v>
      </c>
      <c r="CR6" s="33">
        <f t="shared" si="10"/>
        <v>49.69</v>
      </c>
      <c r="CS6" s="33">
        <f t="shared" si="10"/>
        <v>49.77</v>
      </c>
      <c r="CT6" s="33">
        <f t="shared" si="10"/>
        <v>49.22</v>
      </c>
      <c r="CU6" s="32" t="str">
        <f>IF(CU7="","",IF(CU7="-","【-】","【"&amp;SUBSTITUTE(TEXT(CU7,"#,##0.00"),"-","△")&amp;"】"))</f>
        <v>【59.80】</v>
      </c>
      <c r="CV6" s="33">
        <f>IF(CV7="",NA(),CV7)</f>
        <v>84.17</v>
      </c>
      <c r="CW6" s="33">
        <f t="shared" ref="CW6:DE6" si="11">IF(CW7="",NA(),CW7)</f>
        <v>73.19</v>
      </c>
      <c r="CX6" s="33">
        <f t="shared" si="11"/>
        <v>74.849999999999994</v>
      </c>
      <c r="CY6" s="33">
        <f t="shared" si="11"/>
        <v>71.069999999999993</v>
      </c>
      <c r="CZ6" s="33">
        <f t="shared" si="11"/>
        <v>71.930000000000007</v>
      </c>
      <c r="DA6" s="33">
        <f t="shared" si="11"/>
        <v>80.81</v>
      </c>
      <c r="DB6" s="33">
        <f t="shared" si="11"/>
        <v>78.7</v>
      </c>
      <c r="DC6" s="33">
        <f t="shared" si="11"/>
        <v>80.010000000000005</v>
      </c>
      <c r="DD6" s="33">
        <f t="shared" si="11"/>
        <v>79.98</v>
      </c>
      <c r="DE6" s="33">
        <f t="shared" si="11"/>
        <v>79.48</v>
      </c>
      <c r="DF6" s="32" t="str">
        <f>IF(DF7="","",IF(DF7="-","【-】","【"&amp;SUBSTITUTE(TEXT(DF7,"#,##0.00"),"-","△")&amp;"】"))</f>
        <v>【89.78】</v>
      </c>
      <c r="DG6" s="33">
        <f>IF(DG7="",NA(),DG7)</f>
        <v>28.57</v>
      </c>
      <c r="DH6" s="33">
        <f t="shared" ref="DH6:DP6" si="12">IF(DH7="",NA(),DH7)</f>
        <v>29.88</v>
      </c>
      <c r="DI6" s="33">
        <f t="shared" si="12"/>
        <v>30.39</v>
      </c>
      <c r="DJ6" s="33">
        <f t="shared" si="12"/>
        <v>31.76</v>
      </c>
      <c r="DK6" s="33">
        <f t="shared" si="12"/>
        <v>35.11</v>
      </c>
      <c r="DL6" s="33">
        <f t="shared" si="12"/>
        <v>33.21</v>
      </c>
      <c r="DM6" s="33">
        <f t="shared" si="12"/>
        <v>34.24</v>
      </c>
      <c r="DN6" s="33">
        <f t="shared" si="12"/>
        <v>35.18</v>
      </c>
      <c r="DO6" s="33">
        <f t="shared" si="12"/>
        <v>36.43</v>
      </c>
      <c r="DP6" s="33">
        <f t="shared" si="12"/>
        <v>46.12</v>
      </c>
      <c r="DQ6" s="32" t="str">
        <f>IF(DQ7="","",IF(DQ7="-","【-】","【"&amp;SUBSTITUTE(TEXT(DQ7,"#,##0.00"),"-","△")&amp;"】"))</f>
        <v>【46.31】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>
        <f t="shared" si="13"/>
        <v>6.34</v>
      </c>
      <c r="DX6" s="33">
        <f t="shared" si="13"/>
        <v>6.81</v>
      </c>
      <c r="DY6" s="33">
        <f t="shared" si="13"/>
        <v>8.41</v>
      </c>
      <c r="DZ6" s="33">
        <f t="shared" si="13"/>
        <v>8.7200000000000006</v>
      </c>
      <c r="EA6" s="33">
        <f t="shared" si="13"/>
        <v>9.86</v>
      </c>
      <c r="EB6" s="32" t="str">
        <f>IF(EB7="","",IF(EB7="-","【-】","【"&amp;SUBSTITUTE(TEXT(EB7,"#,##0.00"),"-","△")&amp;"】"))</f>
        <v>【12.42】</v>
      </c>
      <c r="EC6" s="33">
        <f>IF(EC7="",NA(),EC7)</f>
        <v>0.9</v>
      </c>
      <c r="ED6" s="33">
        <f t="shared" ref="ED6:EL6" si="14">IF(ED7="",NA(),ED7)</f>
        <v>0.66</v>
      </c>
      <c r="EE6" s="33">
        <f t="shared" si="14"/>
        <v>3.19</v>
      </c>
      <c r="EF6" s="33">
        <f t="shared" si="14"/>
        <v>0.99</v>
      </c>
      <c r="EG6" s="33">
        <f t="shared" si="14"/>
        <v>1.9</v>
      </c>
      <c r="EH6" s="33">
        <f t="shared" si="14"/>
        <v>0.81</v>
      </c>
      <c r="EI6" s="33">
        <f t="shared" si="14"/>
        <v>0.82</v>
      </c>
      <c r="EJ6" s="33">
        <f t="shared" si="14"/>
        <v>0.66</v>
      </c>
      <c r="EK6" s="33">
        <f t="shared" si="14"/>
        <v>0.64</v>
      </c>
      <c r="EL6" s="33">
        <f t="shared" si="14"/>
        <v>0.56000000000000005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73440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55.34</v>
      </c>
      <c r="O7" s="36">
        <v>85.03</v>
      </c>
      <c r="P7" s="36">
        <v>3965</v>
      </c>
      <c r="Q7" s="36">
        <v>6065</v>
      </c>
      <c r="R7" s="36">
        <v>225.52</v>
      </c>
      <c r="S7" s="36">
        <v>26.89</v>
      </c>
      <c r="T7" s="36">
        <v>5128</v>
      </c>
      <c r="U7" s="36">
        <v>80.42</v>
      </c>
      <c r="V7" s="36">
        <v>63.77</v>
      </c>
      <c r="W7" s="36">
        <v>103.47</v>
      </c>
      <c r="X7" s="36">
        <v>103.86</v>
      </c>
      <c r="Y7" s="36">
        <v>103.42</v>
      </c>
      <c r="Z7" s="36">
        <v>103.74</v>
      </c>
      <c r="AA7" s="36">
        <v>103.61</v>
      </c>
      <c r="AB7" s="36">
        <v>108.06</v>
      </c>
      <c r="AC7" s="36">
        <v>104.82</v>
      </c>
      <c r="AD7" s="36">
        <v>104.95</v>
      </c>
      <c r="AE7" s="36">
        <v>105.53</v>
      </c>
      <c r="AF7" s="36">
        <v>107.2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23.31</v>
      </c>
      <c r="AN7" s="36">
        <v>26.83</v>
      </c>
      <c r="AO7" s="36">
        <v>26.81</v>
      </c>
      <c r="AP7" s="36">
        <v>28.31</v>
      </c>
      <c r="AQ7" s="36">
        <v>13.46</v>
      </c>
      <c r="AR7" s="36">
        <v>0.81</v>
      </c>
      <c r="AS7" s="36">
        <v>1654.13</v>
      </c>
      <c r="AT7" s="36">
        <v>749.92</v>
      </c>
      <c r="AU7" s="36">
        <v>675.36</v>
      </c>
      <c r="AV7" s="36">
        <v>3124.35</v>
      </c>
      <c r="AW7" s="36">
        <v>202.56</v>
      </c>
      <c r="AX7" s="36">
        <v>1129.9100000000001</v>
      </c>
      <c r="AY7" s="36">
        <v>1197.1099999999999</v>
      </c>
      <c r="AZ7" s="36">
        <v>1002.64</v>
      </c>
      <c r="BA7" s="36">
        <v>1164.51</v>
      </c>
      <c r="BB7" s="36">
        <v>434.72</v>
      </c>
      <c r="BC7" s="36">
        <v>264.16000000000003</v>
      </c>
      <c r="BD7" s="36">
        <v>1381.9</v>
      </c>
      <c r="BE7" s="36">
        <v>1447.6</v>
      </c>
      <c r="BF7" s="36">
        <v>1243</v>
      </c>
      <c r="BG7" s="36">
        <v>1192.44</v>
      </c>
      <c r="BH7" s="36">
        <v>1190.02</v>
      </c>
      <c r="BI7" s="36">
        <v>540.94000000000005</v>
      </c>
      <c r="BJ7" s="36">
        <v>532.29999999999995</v>
      </c>
      <c r="BK7" s="36">
        <v>520.29999999999995</v>
      </c>
      <c r="BL7" s="36">
        <v>498.27</v>
      </c>
      <c r="BM7" s="36">
        <v>495.76</v>
      </c>
      <c r="BN7" s="36">
        <v>283.72000000000003</v>
      </c>
      <c r="BO7" s="36">
        <v>59.66</v>
      </c>
      <c r="BP7" s="36">
        <v>64.42</v>
      </c>
      <c r="BQ7" s="36">
        <v>55.08</v>
      </c>
      <c r="BR7" s="36">
        <v>68.84</v>
      </c>
      <c r="BS7" s="36">
        <v>69.2</v>
      </c>
      <c r="BT7" s="36">
        <v>93.43</v>
      </c>
      <c r="BU7" s="36">
        <v>90.17</v>
      </c>
      <c r="BV7" s="36">
        <v>90.69</v>
      </c>
      <c r="BW7" s="36">
        <v>90.64</v>
      </c>
      <c r="BX7" s="36">
        <v>93.66</v>
      </c>
      <c r="BY7" s="36">
        <v>104.6</v>
      </c>
      <c r="BZ7" s="36">
        <v>334.49</v>
      </c>
      <c r="CA7" s="36">
        <v>302.89</v>
      </c>
      <c r="CB7" s="36">
        <v>364.23</v>
      </c>
      <c r="CC7" s="36">
        <v>288.27999999999997</v>
      </c>
      <c r="CD7" s="36">
        <v>287.33999999999997</v>
      </c>
      <c r="CE7" s="36">
        <v>204.24</v>
      </c>
      <c r="CF7" s="36">
        <v>210.28</v>
      </c>
      <c r="CG7" s="36">
        <v>211.08</v>
      </c>
      <c r="CH7" s="36">
        <v>213.52</v>
      </c>
      <c r="CI7" s="36">
        <v>208.21</v>
      </c>
      <c r="CJ7" s="36">
        <v>164.21</v>
      </c>
      <c r="CK7" s="36">
        <v>44.1</v>
      </c>
      <c r="CL7" s="36">
        <v>47.58</v>
      </c>
      <c r="CM7" s="36">
        <v>49.8</v>
      </c>
      <c r="CN7" s="36">
        <v>53.44</v>
      </c>
      <c r="CO7" s="36">
        <v>50.61</v>
      </c>
      <c r="CP7" s="36">
        <v>51.05</v>
      </c>
      <c r="CQ7" s="36">
        <v>50.49</v>
      </c>
      <c r="CR7" s="36">
        <v>49.69</v>
      </c>
      <c r="CS7" s="36">
        <v>49.77</v>
      </c>
      <c r="CT7" s="36">
        <v>49.22</v>
      </c>
      <c r="CU7" s="36">
        <v>59.8</v>
      </c>
      <c r="CV7" s="36">
        <v>84.17</v>
      </c>
      <c r="CW7" s="36">
        <v>73.19</v>
      </c>
      <c r="CX7" s="36">
        <v>74.849999999999994</v>
      </c>
      <c r="CY7" s="36">
        <v>71.069999999999993</v>
      </c>
      <c r="CZ7" s="36">
        <v>71.930000000000007</v>
      </c>
      <c r="DA7" s="36">
        <v>80.81</v>
      </c>
      <c r="DB7" s="36">
        <v>78.7</v>
      </c>
      <c r="DC7" s="36">
        <v>80.010000000000005</v>
      </c>
      <c r="DD7" s="36">
        <v>79.98</v>
      </c>
      <c r="DE7" s="36">
        <v>79.48</v>
      </c>
      <c r="DF7" s="36">
        <v>89.78</v>
      </c>
      <c r="DG7" s="36">
        <v>28.57</v>
      </c>
      <c r="DH7" s="36">
        <v>29.88</v>
      </c>
      <c r="DI7" s="36">
        <v>30.39</v>
      </c>
      <c r="DJ7" s="36">
        <v>31.76</v>
      </c>
      <c r="DK7" s="36">
        <v>35.11</v>
      </c>
      <c r="DL7" s="36">
        <v>33.21</v>
      </c>
      <c r="DM7" s="36">
        <v>34.24</v>
      </c>
      <c r="DN7" s="36">
        <v>35.18</v>
      </c>
      <c r="DO7" s="36">
        <v>36.43</v>
      </c>
      <c r="DP7" s="36">
        <v>46.12</v>
      </c>
      <c r="DQ7" s="36">
        <v>46.31</v>
      </c>
      <c r="DR7" s="36">
        <v>0</v>
      </c>
      <c r="DS7" s="36">
        <v>0</v>
      </c>
      <c r="DT7" s="36">
        <v>0</v>
      </c>
      <c r="DU7" s="36">
        <v>0</v>
      </c>
      <c r="DV7" s="36">
        <v>0</v>
      </c>
      <c r="DW7" s="36">
        <v>6.34</v>
      </c>
      <c r="DX7" s="36">
        <v>6.81</v>
      </c>
      <c r="DY7" s="36">
        <v>8.41</v>
      </c>
      <c r="DZ7" s="36">
        <v>8.7200000000000006</v>
      </c>
      <c r="EA7" s="36">
        <v>9.86</v>
      </c>
      <c r="EB7" s="36">
        <v>12.42</v>
      </c>
      <c r="EC7" s="36">
        <v>0.9</v>
      </c>
      <c r="ED7" s="36">
        <v>0.66</v>
      </c>
      <c r="EE7" s="36">
        <v>3.19</v>
      </c>
      <c r="EF7" s="36">
        <v>0.99</v>
      </c>
      <c r="EG7" s="36">
        <v>1.9</v>
      </c>
      <c r="EH7" s="36">
        <v>0.81</v>
      </c>
      <c r="EI7" s="36">
        <v>0.82</v>
      </c>
      <c r="EJ7" s="36">
        <v>0.66</v>
      </c>
      <c r="EK7" s="36">
        <v>0.64</v>
      </c>
      <c r="EL7" s="36">
        <v>0.56000000000000005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hbis</cp:lastModifiedBy>
  <cp:lastPrinted>2016-02-17T00:30:14Z</cp:lastPrinted>
  <dcterms:created xsi:type="dcterms:W3CDTF">2016-02-03T07:15:07Z</dcterms:created>
  <dcterms:modified xsi:type="dcterms:W3CDTF">2016-02-17T00:30:15Z</dcterms:modified>
  <cp:category/>
</cp:coreProperties>
</file>