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2\shared folder\140000 水道事業所\平成27年度\f130000 諸務 一般\27財政課\27経営比較分析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Q8" i="4" s="1"/>
  <c r="Q6" i="5"/>
  <c r="AI8" i="4" s="1"/>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<sst xmlns="http://schemas.openxmlformats.org/spreadsheetml/2006/main" count="217" uniqueCount="107">
  <si>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</si>
  <si>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</si>
  <si>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</si>
  <si>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</si>
  <si>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</si>
  <si>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</si>
  <si>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</si>
  <si>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</si>
  <si>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</si>
  <si>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</si>
  <si>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</si>
  <si>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</si>
  <si>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</si>
  <si>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</si>
  <si>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</si>
  <si>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</si>
  <si>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</si>
  <si>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</si>
  <si>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</si>
  <si>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</si>
  <si>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</si>
  <si>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</si>
  <si>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</si>
  <si>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</si>
  <si>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</si>
  <si>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</si>
  <si>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</si>
  <si>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</si>
  <si>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</si>
  <si>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</si>
  <si>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</si>
  <si>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</si>
  <si>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</si>
  <si>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</si>
  <si>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</si>
  <si>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</si>
  <si>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</si>
  <si>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</si>
  <si>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</si>
  <si>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</si>
  <si>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</si>
  <si>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</si>
  <si>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</si>
  <si>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</si>
  <si>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</si>
  <si>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</si>
  <si>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</si>
  <si>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</si>
  <si>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</si>
  <si>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</si>
  <si>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</si>
  <si>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</si>
  <si>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</si>
  <si>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</si>
  <si>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</si>
  <si>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</si>
  <si>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</si>
  <si>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</si>
  <si>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</si>
  <si>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</si>
  <si>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</si>
  <si>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</si>
  <si>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</si>
  <si>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</si>
  <si>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</si>
  <si>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</si>
  <si>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</si>
  <si>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</si>
  <si>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</si>
  <si>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</si>
  <si>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</si>
  <si>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</si>
  <si>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</si>
  <si>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</si>
  <si>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</si>
  <si>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</si>
  <si>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</si>
  <si>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</si>
  <si>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</si>
  <si>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</si>
  <si>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</si>
  <si>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</si>
  <si>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</si>
  <si>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</si>
  <si>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</si>
  <si>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</si>
  <si>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</si>
  <si>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</si>
  <si>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</si>
  <si>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</si>
  <si>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</si>
  <si>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</si>
  <si>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</si>
  <si>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田村市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</si>
  <si>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</si>
  <si>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</si>
  <si>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</si>
  <si>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</si>
  <si>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</si>
  <si>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</si>
  <si>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</si>
  <si>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</si>
  <si>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</si>
  <si>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</si>
  <si>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経常的な収入（収益）に対する経常的な支出（費用）の割合で、100%以上であれば、黒字となる。当水道事業では、H27.4.1検針分から料金統一を行い、一般会計の繰入（補助）金を半額の5千万円弱としたが、独立採算制を目指して、さらに経営改善を図る必要がある。累積欠損金比率は、0%であるが、修繕費等の維持管理費が増加傾向にあり、安定供給に向けて計画的な更新が必要となる。流動比率は、流動資産に対する流動負債の割合であるが、当水道事業は、100%以上で類似団体より低いものの（現金の）支払能力に問題はない。債務残高であるが、企業債への依存度が高く、類似団体の約2倍の指標となっている。留保資金を効率・効果的に活用して企業債の発行を抑えていく必要がある。料金回収率は、供給単価に対する給水原価の割合で当水道事業の場合、一般会計の補助金（基準外繰入金）で補てんしているため100%を下回っている。給水原価は、1㎥の水を供給（給水）するためにかかる経常費用の割合ですが、水道料金の高騰を防ぐため費用の一部を一般会計の補助金で補てんしている。施設利用率は、類似団体と比べて低いが、災害時や一日最大給水量を勘案し、施設規模の見直しも必要となってくる。有収率は、配水がどれだけ水道料金収入になったかを表す割合で、当水道事業は、80%前後で推移しており、漏水を防止して高めていく必要がある。</t>
    <rPh sb="1" eb="3">
      <t>ケイジョウ</t>
    </rPh>
    <rPh sb="3" eb="5">
      <t>シュウシ</t>
    </rPh>
    <rPh sb="5" eb="7">
      <t>ヒリツ</t>
    </rPh>
    <rPh sb="9" eb="12">
      <t>ケイジョウテキ</t>
    </rPh>
    <rPh sb="13" eb="15">
      <t>シュウニュウ</t>
    </rPh>
    <rPh sb="16" eb="18">
      <t>シュウエキ</t>
    </rPh>
    <rPh sb="20" eb="21">
      <t>タイ</t>
    </rPh>
    <rPh sb="23" eb="25">
      <t>ケイジョウ</t>
    </rPh>
    <rPh sb="25" eb="26">
      <t>テキ</t>
    </rPh>
    <rPh sb="27" eb="29">
      <t>シシュツ</t>
    </rPh>
    <rPh sb="30" eb="32">
      <t>ヒヨウ</t>
    </rPh>
    <rPh sb="34" eb="36">
      <t>ワリアイ</t>
    </rPh>
    <rPh sb="42" eb="44">
      <t>イジョウ</t>
    </rPh>
    <rPh sb="49" eb="51">
      <t>クロジ</t>
    </rPh>
    <rPh sb="55" eb="56">
      <t>トウ</t>
    </rPh>
    <rPh sb="56" eb="58">
      <t>スイドウ</t>
    </rPh>
    <rPh sb="58" eb="60">
      <t>ジギョウ</t>
    </rPh>
    <rPh sb="70" eb="73">
      <t>ケンシンブン</t>
    </rPh>
    <rPh sb="75" eb="77">
      <t>リョウキン</t>
    </rPh>
    <rPh sb="77" eb="79">
      <t>トウイツ</t>
    </rPh>
    <rPh sb="80" eb="81">
      <t>オコナ</t>
    </rPh>
    <rPh sb="83" eb="85">
      <t>イッパン</t>
    </rPh>
    <rPh sb="85" eb="87">
      <t>カイケイ</t>
    </rPh>
    <rPh sb="88" eb="90">
      <t>クリイレ</t>
    </rPh>
    <rPh sb="96" eb="98">
      <t>ハンガク</t>
    </rPh>
    <rPh sb="100" eb="103">
      <t>センマンエン</t>
    </rPh>
    <rPh sb="103" eb="104">
      <t>ジャク</t>
    </rPh>
    <rPh sb="109" eb="111">
      <t>ドクリツ</t>
    </rPh>
    <rPh sb="111" eb="113">
      <t>サイサン</t>
    </rPh>
    <rPh sb="113" eb="114">
      <t>セイ</t>
    </rPh>
    <rPh sb="115" eb="117">
      <t>メザ</t>
    </rPh>
    <rPh sb="123" eb="125">
      <t>ケイエイ</t>
    </rPh>
    <rPh sb="125" eb="127">
      <t>カイゼン</t>
    </rPh>
    <rPh sb="128" eb="129">
      <t>ハカ</t>
    </rPh>
    <rPh sb="130" eb="132">
      <t>ヒツヨウ</t>
    </rPh>
    <rPh sb="136" eb="138">
      <t>ルイセキ</t>
    </rPh>
    <rPh sb="138" eb="141">
      <t>ケッソンキン</t>
    </rPh>
    <rPh sb="141" eb="143">
      <t>ヒリツ</t>
    </rPh>
    <rPh sb="152" eb="155">
      <t>シュウゼンヒ</t>
    </rPh>
    <rPh sb="155" eb="156">
      <t>トウ</t>
    </rPh>
    <rPh sb="157" eb="159">
      <t>イジ</t>
    </rPh>
    <rPh sb="159" eb="161">
      <t>カンリ</t>
    </rPh>
    <rPh sb="161" eb="162">
      <t>ヒ</t>
    </rPh>
    <rPh sb="163" eb="165">
      <t>ゾウカ</t>
    </rPh>
    <rPh sb="165" eb="167">
      <t>ケイコウ</t>
    </rPh>
    <rPh sb="171" eb="173">
      <t>アンテイ</t>
    </rPh>
    <rPh sb="173" eb="175">
      <t>キョウキュウ</t>
    </rPh>
    <rPh sb="176" eb="177">
      <t>ム</t>
    </rPh>
    <rPh sb="179" eb="182">
      <t>ケイカクテキ</t>
    </rPh>
    <rPh sb="183" eb="185">
      <t>コウシン</t>
    </rPh>
    <rPh sb="186" eb="188">
      <t>ヒツヨウ</t>
    </rPh>
    <rPh sb="192" eb="194">
      <t>リュウドウ</t>
    </rPh>
    <rPh sb="194" eb="196">
      <t>ヒリツ</t>
    </rPh>
    <rPh sb="198" eb="200">
      <t>リュウドウ</t>
    </rPh>
    <rPh sb="200" eb="202">
      <t>シサン</t>
    </rPh>
    <rPh sb="203" eb="204">
      <t>タイ</t>
    </rPh>
    <rPh sb="206" eb="208">
      <t>リュウドウ</t>
    </rPh>
    <rPh sb="208" eb="210">
      <t>フサイ</t>
    </rPh>
    <rPh sb="211" eb="213">
      <t>ワリアイ</t>
    </rPh>
    <rPh sb="218" eb="219">
      <t>トウ</t>
    </rPh>
    <rPh sb="219" eb="221">
      <t>スイドウ</t>
    </rPh>
    <rPh sb="221" eb="223">
      <t>ジギョウ</t>
    </rPh>
    <rPh sb="229" eb="231">
      <t>イジョウ</t>
    </rPh>
    <rPh sb="232" eb="234">
      <t>ルイジ</t>
    </rPh>
    <rPh sb="234" eb="236">
      <t>ダンタイ</t>
    </rPh>
    <rPh sb="238" eb="239">
      <t>ヒク</t>
    </rPh>
    <rPh sb="244" eb="246">
      <t>ゲンキン</t>
    </rPh>
    <rPh sb="248" eb="250">
      <t>シハラ</t>
    </rPh>
    <rPh sb="250" eb="252">
      <t>ノウリョク</t>
    </rPh>
    <rPh sb="253" eb="255">
      <t>モンダイ</t>
    </rPh>
    <rPh sb="259" eb="261">
      <t>サイム</t>
    </rPh>
    <rPh sb="261" eb="263">
      <t>ザンダカ</t>
    </rPh>
    <rPh sb="268" eb="270">
      <t>キギョウ</t>
    </rPh>
    <rPh sb="270" eb="271">
      <t>サイ</t>
    </rPh>
    <rPh sb="273" eb="276">
      <t>イゾンド</t>
    </rPh>
    <rPh sb="277" eb="278">
      <t>タカ</t>
    </rPh>
    <rPh sb="280" eb="282">
      <t>ルイジ</t>
    </rPh>
    <rPh sb="282" eb="284">
      <t>ダンタイ</t>
    </rPh>
    <rPh sb="285" eb="286">
      <t>ヤク</t>
    </rPh>
    <rPh sb="287" eb="288">
      <t>バイ</t>
    </rPh>
    <rPh sb="289" eb="291">
      <t>シヒョウ</t>
    </rPh>
    <rPh sb="298" eb="300">
      <t>リュウホ</t>
    </rPh>
    <rPh sb="300" eb="302">
      <t>シキン</t>
    </rPh>
    <rPh sb="361" eb="363">
      <t>バアイ</t>
    </rPh>
    <rPh sb="364" eb="366">
      <t>イッパン</t>
    </rPh>
    <rPh sb="366" eb="368">
      <t>カイケイ</t>
    </rPh>
    <rPh sb="369" eb="372">
      <t>ホジョキン</t>
    </rPh>
    <rPh sb="373" eb="375">
      <t>キジュン</t>
    </rPh>
    <rPh sb="375" eb="376">
      <t>ガイ</t>
    </rPh>
    <rPh sb="376" eb="378">
      <t>クリイレ</t>
    </rPh>
    <rPh sb="378" eb="379">
      <t>キン</t>
    </rPh>
    <rPh sb="381" eb="382">
      <t>ホ</t>
    </rPh>
    <rPh sb="395" eb="397">
      <t>シタマワ</t>
    </rPh>
    <rPh sb="402" eb="404">
      <t>キュウスイ</t>
    </rPh>
    <rPh sb="404" eb="406">
      <t>ゲンカ</t>
    </rPh>
    <rPh sb="411" eb="412">
      <t>ミズ</t>
    </rPh>
    <rPh sb="413" eb="415">
      <t>キョウキュウ</t>
    </rPh>
    <rPh sb="416" eb="418">
      <t>キュウスイ</t>
    </rPh>
    <rPh sb="427" eb="429">
      <t>ケイジョウ</t>
    </rPh>
    <rPh sb="429" eb="431">
      <t>ヒヨウ</t>
    </rPh>
    <rPh sb="432" eb="434">
      <t>ワリアイ</t>
    </rPh>
    <rPh sb="438" eb="440">
      <t>スイドウ</t>
    </rPh>
    <rPh sb="440" eb="442">
      <t>リョウキン</t>
    </rPh>
    <rPh sb="443" eb="445">
      <t>コウトウ</t>
    </rPh>
    <rPh sb="446" eb="447">
      <t>フセ</t>
    </rPh>
    <rPh sb="450" eb="452">
      <t>ヒヨウ</t>
    </rPh>
    <rPh sb="453" eb="455">
      <t>イチブ</t>
    </rPh>
    <rPh sb="465" eb="466">
      <t>ホ</t>
    </rPh>
    <rPh sb="473" eb="475">
      <t>シセツ</t>
    </rPh>
    <rPh sb="475" eb="478">
      <t>リヨウリツ</t>
    </rPh>
    <rPh sb="480" eb="482">
      <t>ルイジ</t>
    </rPh>
    <rPh sb="482" eb="484">
      <t>ダンタイ</t>
    </rPh>
    <rPh sb="485" eb="486">
      <t>クラ</t>
    </rPh>
    <rPh sb="488" eb="489">
      <t>ヒク</t>
    </rPh>
    <rPh sb="492" eb="494">
      <t>サイガイ</t>
    </rPh>
    <rPh sb="494" eb="495">
      <t>ジ</t>
    </rPh>
    <rPh sb="496" eb="498">
      <t>イチニチ</t>
    </rPh>
    <rPh sb="498" eb="500">
      <t>サイダイ</t>
    </rPh>
    <rPh sb="500" eb="502">
      <t>キュウスイ</t>
    </rPh>
    <rPh sb="502" eb="503">
      <t>リョウ</t>
    </rPh>
    <rPh sb="504" eb="506">
      <t>カンアン</t>
    </rPh>
    <rPh sb="508" eb="510">
      <t>シセツ</t>
    </rPh>
    <rPh sb="510" eb="512">
      <t>キボ</t>
    </rPh>
    <rPh sb="513" eb="515">
      <t>ミナオ</t>
    </rPh>
    <rPh sb="517" eb="519">
      <t>ヒツヨウ</t>
    </rPh>
    <rPh sb="526" eb="529">
      <t>ユウシュウリツ</t>
    </rPh>
    <rPh sb="531" eb="533">
      <t>ハイスイ</t>
    </rPh>
    <rPh sb="538" eb="540">
      <t>スイドウ</t>
    </rPh>
    <rPh sb="540" eb="542">
      <t>リョウキン</t>
    </rPh>
    <rPh sb="542" eb="544">
      <t>シュウニュウ</t>
    </rPh>
    <rPh sb="550" eb="551">
      <t>アラワ</t>
    </rPh>
    <rPh sb="552" eb="554">
      <t>ワリアイ</t>
    </rPh>
    <rPh sb="556" eb="557">
      <t>トウ</t>
    </rPh>
    <rPh sb="557" eb="559">
      <t>スイドウ</t>
    </rPh>
    <rPh sb="559" eb="561">
      <t>ジギョウ</t>
    </rPh>
    <rPh sb="566" eb="568">
      <t>ゼンゴ</t>
    </rPh>
    <rPh sb="569" eb="571">
      <t>スイイ</t>
    </rPh>
    <rPh sb="576" eb="578">
      <t>ロウスイ</t>
    </rPh>
    <rPh sb="579" eb="581">
      <t>ボウシ</t>
    </rPh>
    <rPh sb="583" eb="584">
      <t>タカ</t>
    </rPh>
    <rPh sb="588" eb="590">
      <t>ヒツヨウ</t>
    </rPh>
    <phoneticPr fontId="4"/>
  </si>
  <si>
    <t>　①は、有形固定資産のうち償却対象資産の減価償却がどの程度進んでいるかを表す指標で、資産の老朽度合を示している。当水道事業は、類似団体とほぼ同じ推移であるが、100%に近いほど保有資産が法定耐用年数に近づいていることを示している。耐用年数を超えた資産があり、減価償却額は近年の建設改良費の増額によるもので、横ばい状態となっている。管路経年化率は、類似団体の約2倍となっており老朽化が進んでいる。管路更新率は、当該年度に更新した管路延長の割合を示すもので、更新ペース的には適切であるが、財源の確保や経営改善により計画的な実施が必要となる。</t>
    <rPh sb="4" eb="6">
      <t>ユウケイ</t>
    </rPh>
    <rPh sb="6" eb="8">
      <t>コテイ</t>
    </rPh>
    <rPh sb="8" eb="10">
      <t>シサン</t>
    </rPh>
    <rPh sb="13" eb="15">
      <t>ショウキャク</t>
    </rPh>
    <rPh sb="15" eb="17">
      <t>タイショウ</t>
    </rPh>
    <rPh sb="17" eb="19">
      <t>シサン</t>
    </rPh>
    <rPh sb="20" eb="22">
      <t>ゲンカ</t>
    </rPh>
    <rPh sb="22" eb="24">
      <t>ショウキャク</t>
    </rPh>
    <rPh sb="27" eb="29">
      <t>テイド</t>
    </rPh>
    <rPh sb="29" eb="30">
      <t>スス</t>
    </rPh>
    <rPh sb="36" eb="37">
      <t>アラワ</t>
    </rPh>
    <rPh sb="38" eb="40">
      <t>シヒョウ</t>
    </rPh>
    <rPh sb="42" eb="44">
      <t>シサン</t>
    </rPh>
    <rPh sb="45" eb="47">
      <t>ロウキュウ</t>
    </rPh>
    <rPh sb="47" eb="49">
      <t>ドア</t>
    </rPh>
    <rPh sb="50" eb="51">
      <t>シメ</t>
    </rPh>
    <rPh sb="56" eb="57">
      <t>トウ</t>
    </rPh>
    <rPh sb="57" eb="59">
      <t>スイドウ</t>
    </rPh>
    <rPh sb="59" eb="61">
      <t>ジギョウ</t>
    </rPh>
    <rPh sb="63" eb="65">
      <t>ルイジ</t>
    </rPh>
    <rPh sb="65" eb="67">
      <t>ダンタイ</t>
    </rPh>
    <rPh sb="70" eb="71">
      <t>オナ</t>
    </rPh>
    <rPh sb="72" eb="74">
      <t>スイイ</t>
    </rPh>
    <rPh sb="84" eb="85">
      <t>チカ</t>
    </rPh>
    <rPh sb="88" eb="90">
      <t>ホユウ</t>
    </rPh>
    <rPh sb="90" eb="92">
      <t>シサン</t>
    </rPh>
    <rPh sb="93" eb="95">
      <t>ホウテイ</t>
    </rPh>
    <rPh sb="95" eb="97">
      <t>タイヨウ</t>
    </rPh>
    <rPh sb="97" eb="99">
      <t>ネンスウ</t>
    </rPh>
    <rPh sb="100" eb="101">
      <t>チカ</t>
    </rPh>
    <rPh sb="109" eb="110">
      <t>シメ</t>
    </rPh>
    <rPh sb="115" eb="117">
      <t>タイヨウ</t>
    </rPh>
    <rPh sb="117" eb="119">
      <t>ネンスウ</t>
    </rPh>
    <rPh sb="120" eb="121">
      <t>コ</t>
    </rPh>
    <rPh sb="123" eb="125">
      <t>シサン</t>
    </rPh>
    <rPh sb="129" eb="131">
      <t>ゲンカ</t>
    </rPh>
    <rPh sb="131" eb="133">
      <t>ショウキャク</t>
    </rPh>
    <rPh sb="133" eb="134">
      <t>ガク</t>
    </rPh>
    <rPh sb="138" eb="140">
      <t>ケンセツ</t>
    </rPh>
    <rPh sb="140" eb="142">
      <t>カイリョウ</t>
    </rPh>
    <rPh sb="142" eb="143">
      <t>ヒ</t>
    </rPh>
    <rPh sb="144" eb="146">
      <t>ゾウガク</t>
    </rPh>
    <rPh sb="175" eb="177">
      <t>ダンタイ</t>
    </rPh>
    <rPh sb="178" eb="179">
      <t>ヤク</t>
    </rPh>
    <rPh sb="180" eb="181">
      <t>バイ</t>
    </rPh>
    <rPh sb="187" eb="190">
      <t>ロウキュウカ</t>
    </rPh>
    <rPh sb="191" eb="192">
      <t>スス</t>
    </rPh>
    <rPh sb="197" eb="199">
      <t>カンロ</t>
    </rPh>
    <rPh sb="199" eb="201">
      <t>コウシン</t>
    </rPh>
    <rPh sb="201" eb="202">
      <t>リツ</t>
    </rPh>
    <rPh sb="204" eb="206">
      <t>トウガイ</t>
    </rPh>
    <rPh sb="206" eb="208">
      <t>ネンド</t>
    </rPh>
    <rPh sb="209" eb="211">
      <t>コウシン</t>
    </rPh>
    <rPh sb="213" eb="215">
      <t>カンロ</t>
    </rPh>
    <rPh sb="215" eb="217">
      <t>エンチョウ</t>
    </rPh>
    <rPh sb="218" eb="220">
      <t>ワリアイ</t>
    </rPh>
    <rPh sb="221" eb="222">
      <t>シメ</t>
    </rPh>
    <rPh sb="227" eb="229">
      <t>コウシン</t>
    </rPh>
    <rPh sb="232" eb="233">
      <t>テキ</t>
    </rPh>
    <rPh sb="235" eb="237">
      <t>テキセツ</t>
    </rPh>
    <rPh sb="242" eb="244">
      <t>ザイゲン</t>
    </rPh>
    <rPh sb="245" eb="247">
      <t>カクホ</t>
    </rPh>
    <rPh sb="248" eb="250">
      <t>ケイエイ</t>
    </rPh>
    <rPh sb="250" eb="252">
      <t>カイゼン</t>
    </rPh>
    <rPh sb="255" eb="258">
      <t>ケイカクテキ</t>
    </rPh>
    <rPh sb="259" eb="261">
      <t>ジッシ</t>
    </rPh>
    <rPh sb="262" eb="264">
      <t>ヒツヨウ</t>
    </rPh>
    <phoneticPr fontId="4"/>
  </si>
  <si>
    <t>　類似団体と比較すると経常収支比率、流動比率、料金回収率、施設利用率、有収率で下回り、給水原価、企業債残高対給水収益比率、管路経年化率、管路更新率が上回っている。新会計基準で、はじめての決算となった平成26年度であるが、給水収益が低く、老朽管路等の更新が多いことを示している。建設改良事業の財源は、企業債に頼り過ぎているため事業量を抑制し、上限額を償還元金以内で健全化する必要がある。経営改善のため料金改定、経常費用の抑制、更新計画の見直し、ダウンサイジング等を検討する。</t>
    <rPh sb="1" eb="3">
      <t>ルイジ</t>
    </rPh>
    <rPh sb="3" eb="5">
      <t>ダンタイ</t>
    </rPh>
    <rPh sb="6" eb="8">
      <t>ヒカク</t>
    </rPh>
    <rPh sb="11" eb="13">
      <t>ケイジョウ</t>
    </rPh>
    <rPh sb="13" eb="15">
      <t>シュウシ</t>
    </rPh>
    <rPh sb="15" eb="17">
      <t>ヒリツ</t>
    </rPh>
    <rPh sb="18" eb="20">
      <t>リュウドウ</t>
    </rPh>
    <rPh sb="20" eb="22">
      <t>ヒリツ</t>
    </rPh>
    <rPh sb="23" eb="25">
      <t>リョウキン</t>
    </rPh>
    <rPh sb="25" eb="27">
      <t>カイシュウ</t>
    </rPh>
    <rPh sb="27" eb="28">
      <t>リツ</t>
    </rPh>
    <rPh sb="29" eb="31">
      <t>シセツ</t>
    </rPh>
    <rPh sb="31" eb="34">
      <t>リヨウリツ</t>
    </rPh>
    <rPh sb="35" eb="38">
      <t>ユウシュウリツ</t>
    </rPh>
    <rPh sb="39" eb="41">
      <t>シタマワ</t>
    </rPh>
    <rPh sb="43" eb="45">
      <t>キュウスイ</t>
    </rPh>
    <rPh sb="45" eb="47">
      <t>ゲンカ</t>
    </rPh>
    <rPh sb="48" eb="50">
      <t>キギョウ</t>
    </rPh>
    <rPh sb="50" eb="51">
      <t>サイ</t>
    </rPh>
    <rPh sb="51" eb="53">
      <t>ザンダカ</t>
    </rPh>
    <rPh sb="53" eb="54">
      <t>タイ</t>
    </rPh>
    <rPh sb="54" eb="56">
      <t>キュウスイ</t>
    </rPh>
    <rPh sb="56" eb="58">
      <t>シュウエキ</t>
    </rPh>
    <rPh sb="58" eb="60">
      <t>ヒリツ</t>
    </rPh>
    <rPh sb="61" eb="63">
      <t>カンロ</t>
    </rPh>
    <rPh sb="63" eb="66">
      <t>ケイネンカ</t>
    </rPh>
    <rPh sb="66" eb="67">
      <t>リツ</t>
    </rPh>
    <rPh sb="68" eb="70">
      <t>カンロ</t>
    </rPh>
    <rPh sb="70" eb="72">
      <t>コウシン</t>
    </rPh>
    <rPh sb="72" eb="73">
      <t>リツ</t>
    </rPh>
    <rPh sb="74" eb="76">
      <t>ウワマワ</t>
    </rPh>
    <rPh sb="110" eb="112">
      <t>キュウスイ</t>
    </rPh>
    <rPh sb="112" eb="114">
      <t>シュウエキ</t>
    </rPh>
    <rPh sb="115" eb="116">
      <t>ヒク</t>
    </rPh>
    <rPh sb="118" eb="120">
      <t>ロウキュウ</t>
    </rPh>
    <rPh sb="120" eb="122">
      <t>カンロ</t>
    </rPh>
    <rPh sb="122" eb="123">
      <t>トウ</t>
    </rPh>
    <rPh sb="124" eb="126">
      <t>コウシン</t>
    </rPh>
    <rPh sb="127" eb="128">
      <t>オオ</t>
    </rPh>
    <rPh sb="132" eb="133">
      <t>シメ</t>
    </rPh>
    <rPh sb="138" eb="140">
      <t>ケンセツ</t>
    </rPh>
    <rPh sb="140" eb="142">
      <t>カイリョウ</t>
    </rPh>
    <rPh sb="142" eb="144">
      <t>ジギョウ</t>
    </rPh>
    <rPh sb="145" eb="147">
      <t>ザイゲン</t>
    </rPh>
    <rPh sb="149" eb="151">
      <t>キギョウ</t>
    </rPh>
    <rPh sb="151" eb="152">
      <t>サイ</t>
    </rPh>
    <rPh sb="153" eb="154">
      <t>タヨ</t>
    </rPh>
    <rPh sb="155" eb="156">
      <t>ス</t>
    </rPh>
    <rPh sb="162" eb="164">
      <t>ジギョウ</t>
    </rPh>
    <rPh sb="164" eb="165">
      <t>リョウ</t>
    </rPh>
    <rPh sb="166" eb="168">
      <t>ヨクセイ</t>
    </rPh>
    <rPh sb="170" eb="172">
      <t>ジョウゲン</t>
    </rPh>
    <rPh sb="172" eb="173">
      <t>ガク</t>
    </rPh>
    <rPh sb="174" eb="176">
      <t>ショウカン</t>
    </rPh>
    <rPh sb="176" eb="178">
      <t>ガンキン</t>
    </rPh>
    <rPh sb="178" eb="180">
      <t>イナイ</t>
    </rPh>
    <rPh sb="181" eb="183">
      <t>ケンゼン</t>
    </rPh>
    <rPh sb="183" eb="184">
      <t>カ</t>
    </rPh>
    <rPh sb="186" eb="188">
      <t>ヒツヨウ</t>
    </rPh>
    <rPh sb="192" eb="194">
      <t>ケイエイ</t>
    </rPh>
    <rPh sb="194" eb="196">
      <t>カイゼン</t>
    </rPh>
    <rPh sb="199" eb="201">
      <t>リョウキン</t>
    </rPh>
    <rPh sb="201" eb="203">
      <t>カイテイ</t>
    </rPh>
    <rPh sb="204" eb="206">
      <t>ケイジョウ</t>
    </rPh>
    <rPh sb="206" eb="208">
      <t>ヒヨウ</t>
    </rPh>
    <rPh sb="209" eb="211">
      <t>ヨクセイ</t>
    </rPh>
    <rPh sb="212" eb="214">
      <t>コウシン</t>
    </rPh>
    <rPh sb="214" eb="216">
      <t>ケイカク</t>
    </rPh>
    <rPh sb="217" eb="219">
      <t>ミナオ</t>
    </rPh>
    <rPh sb="229" eb="230">
      <t>トウ</t>
    </rPh>
    <rPh sb="231" eb="23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</si>
</sst>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1.79</c:v>
                </c:pt>
                <c:pt idx="1">
                  <c:v>2.78</c:v>
                </c:pt>
                <c:pt idx="2">
                  <c:v>1.1399999999999999</c:v>
                </c:pt>
                <c:pt idx="3">
                  <c:v>1.23</c:v>
                </c:pt>
                <c:pt idx="4">
                  <c:v>1.98</c:v>
                </c:pt>
              </c:numCache>
            </c:numRef>
          </c:val>
        </c:ser>
        <c:dLbls>
          <c:showLegendKey val="0"/>
          <c:showVal val="0"/>
          <c:showCatName val="0"/>
          <c:showSerName val="0"/>
          <c:showPercent val="0"/>
          <c:showBubbleSize val="0"/>
        </c:dLbls>
        <c:gapWidth val="150"/>
        <c:axId val="-60658416"/>
        <c:axId val="-6065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60658416"/>
        <c:axId val="-60657872"/>
      </c:lineChart>
      <c:dateAx>
        <c:axId val="-60658416"/>
        <c:scaling>
          <c:orientation val="minMax"/>
        </c:scaling>
        <c:delete val="1"/>
        <c:axPos val="b"/>
        <c:numFmt formatCode="ge" sourceLinked="1"/>
        <c:majorTickMark val="none"/>
        <c:minorTickMark val="none"/>
        <c:tickLblPos val="none"/>
        <c:crossAx val="-60657872"/>
        <c:crosses val="autoZero"/>
        <c:auto val="1"/>
        <c:lblOffset val="100"/>
        <c:baseTimeUnit val="years"/>
      </c:dateAx>
      <c:valAx>
        <c:axId val="-6065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65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48.6</c:v>
                </c:pt>
                <c:pt idx="1">
                  <c:v>49.02</c:v>
                </c:pt>
                <c:pt idx="2">
                  <c:v>49.57</c:v>
                </c:pt>
                <c:pt idx="3">
                  <c:v>50.85</c:v>
                </c:pt>
                <c:pt idx="4">
                  <c:v>50.96</c:v>
                </c:pt>
              </c:numCache>
            </c:numRef>
          </c:val>
        </c:ser>
        <c:dLbls>
          <c:showLegendKey val="0"/>
          <c:showVal val="0"/>
          <c:showCatName val="0"/>
          <c:showSerName val="0"/>
          <c:showPercent val="0"/>
          <c:showBubbleSize val="0"/>
        </c:dLbls>
        <c:gapWidth val="150"/>
        <c:axId val="-1978809296"/>
        <c:axId val="-197880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978809296"/>
        <c:axId val="-1978808752"/>
      </c:lineChart>
      <c:dateAx>
        <c:axId val="-1978809296"/>
        <c:scaling>
          <c:orientation val="minMax"/>
        </c:scaling>
        <c:delete val="1"/>
        <c:axPos val="b"/>
        <c:numFmt formatCode="ge" sourceLinked="1"/>
        <c:majorTickMark val="none"/>
        <c:minorTickMark val="none"/>
        <c:tickLblPos val="none"/>
        <c:crossAx val="-1978808752"/>
        <c:crosses val="autoZero"/>
        <c:auto val="1"/>
        <c:lblOffset val="100"/>
        <c:baseTimeUnit val="years"/>
      </c:dateAx>
      <c:valAx>
        <c:axId val="-197880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80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81.06</c:v>
                </c:pt>
                <c:pt idx="1">
                  <c:v>78.87</c:v>
                </c:pt>
                <c:pt idx="2">
                  <c:v>81.62</c:v>
                </c:pt>
                <c:pt idx="3">
                  <c:v>81.25</c:v>
                </c:pt>
                <c:pt idx="4">
                  <c:v>81.239999999999995</c:v>
                </c:pt>
              </c:numCache>
            </c:numRef>
          </c:val>
        </c:ser>
        <c:dLbls>
          <c:showLegendKey val="0"/>
          <c:showVal val="0"/>
          <c:showCatName val="0"/>
          <c:showSerName val="0"/>
          <c:showPercent val="0"/>
          <c:showBubbleSize val="0"/>
        </c:dLbls>
        <c:gapWidth val="150"/>
        <c:axId val="-1978763888"/>
        <c:axId val="-197876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978763888"/>
        <c:axId val="-1978764432"/>
      </c:lineChart>
      <c:dateAx>
        <c:axId val="-1978763888"/>
        <c:scaling>
          <c:orientation val="minMax"/>
        </c:scaling>
        <c:delete val="1"/>
        <c:axPos val="b"/>
        <c:numFmt formatCode="ge" sourceLinked="1"/>
        <c:majorTickMark val="none"/>
        <c:minorTickMark val="none"/>
        <c:tickLblPos val="none"/>
        <c:crossAx val="-1978764432"/>
        <c:crosses val="autoZero"/>
        <c:auto val="1"/>
        <c:lblOffset val="100"/>
        <c:baseTimeUnit val="years"/>
      </c:dateAx>
      <c:valAx>
        <c:axId val="-197876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76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100.04</c:v>
                </c:pt>
                <c:pt idx="1">
                  <c:v>100.37</c:v>
                </c:pt>
                <c:pt idx="2">
                  <c:v>100.26</c:v>
                </c:pt>
                <c:pt idx="3">
                  <c:v>101.46</c:v>
                </c:pt>
                <c:pt idx="4">
                  <c:v>102.15</c:v>
                </c:pt>
              </c:numCache>
            </c:numRef>
          </c:val>
        </c:ser>
        <c:dLbls>
          <c:showLegendKey val="0"/>
          <c:showVal val="0"/>
          <c:showCatName val="0"/>
          <c:showSerName val="0"/>
          <c:showPercent val="0"/>
          <c:showBubbleSize val="0"/>
        </c:dLbls>
        <c:gapWidth val="150"/>
        <c:axId val="-60659504"/>
        <c:axId val="-6065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60659504"/>
        <c:axId val="-60656784"/>
      </c:lineChart>
      <c:dateAx>
        <c:axId val="-60659504"/>
        <c:scaling>
          <c:orientation val="minMax"/>
        </c:scaling>
        <c:delete val="1"/>
        <c:axPos val="b"/>
        <c:numFmt formatCode="ge" sourceLinked="1"/>
        <c:majorTickMark val="none"/>
        <c:minorTickMark val="none"/>
        <c:tickLblPos val="none"/>
        <c:crossAx val="-60656784"/>
        <c:crosses val="autoZero"/>
        <c:auto val="1"/>
        <c:lblOffset val="100"/>
        <c:baseTimeUnit val="years"/>
      </c:dateAx>
      <c:valAx>
        <c:axId val="-6065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065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40.950000000000003</c:v>
                </c:pt>
                <c:pt idx="1">
                  <c:v>38.57</c:v>
                </c:pt>
                <c:pt idx="2">
                  <c:v>39.22</c:v>
                </c:pt>
                <c:pt idx="3">
                  <c:v>40.18</c:v>
                </c:pt>
                <c:pt idx="4">
                  <c:v>40.909999999999997</c:v>
                </c:pt>
              </c:numCache>
            </c:numRef>
          </c:val>
        </c:ser>
        <c:dLbls>
          <c:showLegendKey val="0"/>
          <c:showVal val="0"/>
          <c:showCatName val="0"/>
          <c:showSerName val="0"/>
          <c:showPercent val="0"/>
          <c:showBubbleSize val="0"/>
        </c:dLbls>
        <c:gapWidth val="150"/>
        <c:axId val="-60658960"/>
        <c:axId val="-6065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60658960"/>
        <c:axId val="-60655152"/>
      </c:lineChart>
      <c:dateAx>
        <c:axId val="-60658960"/>
        <c:scaling>
          <c:orientation val="minMax"/>
        </c:scaling>
        <c:delete val="1"/>
        <c:axPos val="b"/>
        <c:numFmt formatCode="ge" sourceLinked="1"/>
        <c:majorTickMark val="none"/>
        <c:minorTickMark val="none"/>
        <c:tickLblPos val="none"/>
        <c:crossAx val="-60655152"/>
        <c:crosses val="autoZero"/>
        <c:auto val="1"/>
        <c:lblOffset val="100"/>
        <c:baseTimeUnit val="years"/>
      </c:dateAx>
      <c:valAx>
        <c:axId val="-6065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65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27.5</c:v>
                </c:pt>
                <c:pt idx="1">
                  <c:v>25.44</c:v>
                </c:pt>
                <c:pt idx="2">
                  <c:v>24.09</c:v>
                </c:pt>
                <c:pt idx="3">
                  <c:v>23.18</c:v>
                </c:pt>
                <c:pt idx="4">
                  <c:v>21.83</c:v>
                </c:pt>
              </c:numCache>
            </c:numRef>
          </c:val>
        </c:ser>
        <c:dLbls>
          <c:showLegendKey val="0"/>
          <c:showVal val="0"/>
          <c:showCatName val="0"/>
          <c:showSerName val="0"/>
          <c:showPercent val="0"/>
          <c:showBubbleSize val="0"/>
        </c:dLbls>
        <c:gapWidth val="150"/>
        <c:axId val="-1978036368"/>
        <c:axId val="-197803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978036368"/>
        <c:axId val="-1978034192"/>
      </c:lineChart>
      <c:dateAx>
        <c:axId val="-1978036368"/>
        <c:scaling>
          <c:orientation val="minMax"/>
        </c:scaling>
        <c:delete val="1"/>
        <c:axPos val="b"/>
        <c:numFmt formatCode="ge" sourceLinked="1"/>
        <c:majorTickMark val="none"/>
        <c:minorTickMark val="none"/>
        <c:tickLblPos val="none"/>
        <c:crossAx val="-1978034192"/>
        <c:crosses val="autoZero"/>
        <c:auto val="1"/>
        <c:lblOffset val="100"/>
        <c:baseTimeUnit val="years"/>
      </c:dateAx>
      <c:valAx>
        <c:axId val="-197803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03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78037456"/>
        <c:axId val="-197803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978037456"/>
        <c:axId val="-1978031472"/>
      </c:lineChart>
      <c:dateAx>
        <c:axId val="-1978037456"/>
        <c:scaling>
          <c:orientation val="minMax"/>
        </c:scaling>
        <c:delete val="1"/>
        <c:axPos val="b"/>
        <c:numFmt formatCode="ge" sourceLinked="1"/>
        <c:majorTickMark val="none"/>
        <c:minorTickMark val="none"/>
        <c:tickLblPos val="none"/>
        <c:crossAx val="-1978031472"/>
        <c:crosses val="autoZero"/>
        <c:auto val="1"/>
        <c:lblOffset val="100"/>
        <c:baseTimeUnit val="years"/>
      </c:dateAx>
      <c:valAx>
        <c:axId val="-197803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03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583.04</c:v>
                </c:pt>
                <c:pt idx="1">
                  <c:v>266.29000000000002</c:v>
                </c:pt>
                <c:pt idx="2">
                  <c:v>627.77</c:v>
                </c:pt>
                <c:pt idx="3">
                  <c:v>763.95</c:v>
                </c:pt>
                <c:pt idx="4">
                  <c:v>187.7</c:v>
                </c:pt>
              </c:numCache>
            </c:numRef>
          </c:val>
        </c:ser>
        <c:dLbls>
          <c:showLegendKey val="0"/>
          <c:showVal val="0"/>
          <c:showCatName val="0"/>
          <c:showSerName val="0"/>
          <c:showPercent val="0"/>
          <c:showBubbleSize val="0"/>
        </c:dLbls>
        <c:gapWidth val="150"/>
        <c:axId val="-1978035280"/>
        <c:axId val="-197803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978035280"/>
        <c:axId val="-1978033104"/>
      </c:lineChart>
      <c:dateAx>
        <c:axId val="-1978035280"/>
        <c:scaling>
          <c:orientation val="minMax"/>
        </c:scaling>
        <c:delete val="1"/>
        <c:axPos val="b"/>
        <c:numFmt formatCode="ge" sourceLinked="1"/>
        <c:majorTickMark val="none"/>
        <c:minorTickMark val="none"/>
        <c:tickLblPos val="none"/>
        <c:crossAx val="-1978033104"/>
        <c:crosses val="autoZero"/>
        <c:auto val="1"/>
        <c:lblOffset val="100"/>
        <c:baseTimeUnit val="years"/>
      </c:dateAx>
      <c:valAx>
        <c:axId val="-197803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03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849.47</c:v>
                </c:pt>
                <c:pt idx="1">
                  <c:v>888.69</c:v>
                </c:pt>
                <c:pt idx="2">
                  <c:v>862.94</c:v>
                </c:pt>
                <c:pt idx="3">
                  <c:v>819.05</c:v>
                </c:pt>
                <c:pt idx="4">
                  <c:v>822.84</c:v>
                </c:pt>
              </c:numCache>
            </c:numRef>
          </c:val>
        </c:ser>
        <c:dLbls>
          <c:showLegendKey val="0"/>
          <c:showVal val="0"/>
          <c:showCatName val="0"/>
          <c:showSerName val="0"/>
          <c:showPercent val="0"/>
          <c:showBubbleSize val="0"/>
        </c:dLbls>
        <c:gapWidth val="150"/>
        <c:axId val="-1978436208"/>
        <c:axId val="-197843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978436208"/>
        <c:axId val="-1978435664"/>
      </c:lineChart>
      <c:dateAx>
        <c:axId val="-1978436208"/>
        <c:scaling>
          <c:orientation val="minMax"/>
        </c:scaling>
        <c:delete val="1"/>
        <c:axPos val="b"/>
        <c:numFmt formatCode="ge" sourceLinked="1"/>
        <c:majorTickMark val="none"/>
        <c:minorTickMark val="none"/>
        <c:tickLblPos val="none"/>
        <c:crossAx val="-1978435664"/>
        <c:crosses val="autoZero"/>
        <c:auto val="1"/>
        <c:lblOffset val="100"/>
        <c:baseTimeUnit val="years"/>
      </c:dateAx>
      <c:valAx>
        <c:axId val="-1978435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43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80.849999999999994</c:v>
                </c:pt>
                <c:pt idx="1">
                  <c:v>78.849999999999994</c:v>
                </c:pt>
                <c:pt idx="2">
                  <c:v>80.010000000000005</c:v>
                </c:pt>
                <c:pt idx="3">
                  <c:v>83.29</c:v>
                </c:pt>
                <c:pt idx="4">
                  <c:v>82.95</c:v>
                </c:pt>
              </c:numCache>
            </c:numRef>
          </c:val>
        </c:ser>
        <c:dLbls>
          <c:showLegendKey val="0"/>
          <c:showVal val="0"/>
          <c:showCatName val="0"/>
          <c:showSerName val="0"/>
          <c:showPercent val="0"/>
          <c:showBubbleSize val="0"/>
        </c:dLbls>
        <c:gapWidth val="150"/>
        <c:axId val="-1978811472"/>
        <c:axId val="-197881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978811472"/>
        <c:axId val="-1978813104"/>
      </c:lineChart>
      <c:dateAx>
        <c:axId val="-1978811472"/>
        <c:scaling>
          <c:orientation val="minMax"/>
        </c:scaling>
        <c:delete val="1"/>
        <c:axPos val="b"/>
        <c:numFmt formatCode="ge" sourceLinked="1"/>
        <c:majorTickMark val="none"/>
        <c:minorTickMark val="none"/>
        <c:tickLblPos val="none"/>
        <c:crossAx val="-1978813104"/>
        <c:crosses val="autoZero"/>
        <c:auto val="1"/>
        <c:lblOffset val="100"/>
        <c:baseTimeUnit val="years"/>
      </c:dateAx>
      <c:valAx>
        <c:axId val="-197881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81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265.39</c:v>
                </c:pt>
                <c:pt idx="1">
                  <c:v>275.04000000000002</c:v>
                </c:pt>
                <c:pt idx="2">
                  <c:v>270.94</c:v>
                </c:pt>
                <c:pt idx="3">
                  <c:v>260.39999999999998</c:v>
                </c:pt>
                <c:pt idx="4">
                  <c:v>261.83</c:v>
                </c:pt>
              </c:numCache>
            </c:numRef>
          </c:val>
        </c:ser>
        <c:dLbls>
          <c:showLegendKey val="0"/>
          <c:showVal val="0"/>
          <c:showCatName val="0"/>
          <c:showSerName val="0"/>
          <c:showPercent val="0"/>
          <c:showBubbleSize val="0"/>
        </c:dLbls>
        <c:gapWidth val="150"/>
        <c:axId val="-1978807120"/>
        <c:axId val="-197880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978807120"/>
        <c:axId val="-1978809840"/>
      </c:lineChart>
      <c:dateAx>
        <c:axId val="-1978807120"/>
        <c:scaling>
          <c:orientation val="minMax"/>
        </c:scaling>
        <c:delete val="1"/>
        <c:axPos val="b"/>
        <c:numFmt formatCode="ge" sourceLinked="1"/>
        <c:majorTickMark val="none"/>
        <c:minorTickMark val="none"/>
        <c:tickLblPos val="none"/>
        <c:crossAx val="-1978809840"/>
        <c:crosses val="autoZero"/>
        <c:auto val="1"/>
        <c:lblOffset val="100"/>
        <c:baseTimeUnit val="years"/>
      </c:dateAx>
      <c:valAx>
        <c:axId val="-197880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80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田村市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39484</v>
      </c>
      <c r="AJ8" s="75"/>
      <c r="AK8" s="75"/>
      <c r="AL8" s="75"/>
      <c r="AM8" s="75"/>
      <c r="AN8" s="75"/>
      <c r="AO8" s="75"/>
      <c r="AP8" s="76"/>
      <c r="AQ8" s="57">
        <f>データ!R6</f>
        <v>458.33</v>
      </c>
      <c r="AR8" s="57"/>
      <c r="AS8" s="57"/>
      <c r="AT8" s="57"/>
      <c r="AU8" s="57"/>
      <c r="AV8" s="57"/>
      <c r="AW8" s="57"/>
      <c r="AX8" s="57"/>
      <c r="AY8" s="57">
        <f>データ!S6</f>
        <v>86.15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49.42</v>
      </c>
      <c r="K10" s="57"/>
      <c r="L10" s="57"/>
      <c r="M10" s="57"/>
      <c r="N10" s="57"/>
      <c r="O10" s="57"/>
      <c r="P10" s="57"/>
      <c r="Q10" s="57"/>
      <c r="R10" s="57">
        <f>データ!O6</f>
        <v>56.71</v>
      </c>
      <c r="S10" s="57"/>
      <c r="T10" s="57"/>
      <c r="U10" s="57"/>
      <c r="V10" s="57"/>
      <c r="W10" s="57"/>
      <c r="X10" s="57"/>
      <c r="Y10" s="57"/>
      <c r="Z10" s="65">
        <f>データ!P6</f>
        <v>4314</v>
      </c>
      <c r="AA10" s="65"/>
      <c r="AB10" s="65"/>
      <c r="AC10" s="65"/>
      <c r="AD10" s="65"/>
      <c r="AE10" s="65"/>
      <c r="AF10" s="65"/>
      <c r="AG10" s="65"/>
      <c r="AH10" s="2"/>
      <c r="AI10" s="65">
        <f>データ!T6</f>
        <v>22291</v>
      </c>
      <c r="AJ10" s="65"/>
      <c r="AK10" s="65"/>
      <c r="AL10" s="65"/>
      <c r="AM10" s="65"/>
      <c r="AN10" s="65"/>
      <c r="AO10" s="65"/>
      <c r="AP10" s="65"/>
      <c r="AQ10" s="57">
        <f>データ!U6</f>
        <v>122.59</v>
      </c>
      <c r="AR10" s="57"/>
      <c r="AS10" s="57"/>
      <c r="AT10" s="57"/>
      <c r="AU10" s="57"/>
      <c r="AV10" s="57"/>
      <c r="AW10" s="57"/>
      <c r="AX10" s="57"/>
      <c r="AY10" s="57">
        <f>データ!V6</f>
        <v>181.83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72117</v>
      </c>
      <c r="D6" s="31">
        <f t="shared" si="3"/>
        <v>46</v>
      </c>
      <c r="E6" s="31">
        <f t="shared" si="3"/>
        <v>1</v>
      </c>
      <c r="F6" s="31">
        <f t="shared" si="3"/>
        <v>0</v>
      </c>
      <c r="G6" s="31">
        <f t="shared" si="3"/>
        <v>1</v>
      </c>
      <c r="H6" s="31" t="str">
        <f t="shared" si="3"/>
        <v>福島県　田村市</v>
      </c>
      <c r="I6" s="31" t="str">
        <f t="shared" si="3"/>
        <v>法適用</v>
      </c>
      <c r="J6" s="31" t="str">
        <f t="shared" si="3"/>
        <v>水道事業</v>
      </c>
      <c r="K6" s="31" t="str">
        <f t="shared" si="3"/>
        <v>末端給水事業</v>
      </c>
      <c r="L6" s="31" t="str">
        <f t="shared" si="3"/>
        <v>A6</v>
      </c>
      <c r="M6" s="32" t="str">
        <f t="shared" si="3"/>
        <v>-</v>
      </c>
      <c r="N6" s="32">
        <f t="shared" si="3"/>
        <v>49.42</v>
      </c>
      <c r="O6" s="32">
        <f t="shared" si="3"/>
        <v>56.71</v>
      </c>
      <c r="P6" s="32">
        <f t="shared" si="3"/>
        <v>4314</v>
      </c>
      <c r="Q6" s="32">
        <f t="shared" si="3"/>
        <v>39484</v>
      </c>
      <c r="R6" s="32">
        <f t="shared" si="3"/>
        <v>458.33</v>
      </c>
      <c r="S6" s="32">
        <f t="shared" si="3"/>
        <v>86.15</v>
      </c>
      <c r="T6" s="32">
        <f t="shared" si="3"/>
        <v>22291</v>
      </c>
      <c r="U6" s="32">
        <f t="shared" si="3"/>
        <v>122.59</v>
      </c>
      <c r="V6" s="32">
        <f t="shared" si="3"/>
        <v>181.83</v>
      </c>
      <c r="W6" s="33">
        <f>IF(W7="",NA(),W7)</f>
        <v>100.04</v>
      </c>
      <c r="X6" s="33">
        <f t="shared" ref="X6:AF6" si="4">IF(X7="",NA(),X7)</f>
        <v>100.37</v>
      </c>
      <c r="Y6" s="33">
        <f t="shared" si="4"/>
        <v>100.26</v>
      </c>
      <c r="Z6" s="33">
        <f t="shared" si="4"/>
        <v>101.46</v>
      </c>
      <c r="AA6" s="33">
        <f t="shared" si="4"/>
        <v>102.15</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583.04</v>
      </c>
      <c r="AT6" s="33">
        <f t="shared" ref="AT6:BB6" si="6">IF(AT7="",NA(),AT7)</f>
        <v>266.29000000000002</v>
      </c>
      <c r="AU6" s="33">
        <f t="shared" si="6"/>
        <v>627.77</v>
      </c>
      <c r="AV6" s="33">
        <f t="shared" si="6"/>
        <v>763.95</v>
      </c>
      <c r="AW6" s="33">
        <f t="shared" si="6"/>
        <v>187.7</v>
      </c>
      <c r="AX6" s="33">
        <f t="shared" si="6"/>
        <v>969.16</v>
      </c>
      <c r="AY6" s="33">
        <f t="shared" si="6"/>
        <v>995.5</v>
      </c>
      <c r="AZ6" s="33">
        <f t="shared" si="6"/>
        <v>915.5</v>
      </c>
      <c r="BA6" s="33">
        <f t="shared" si="6"/>
        <v>963.24</v>
      </c>
      <c r="BB6" s="33">
        <f t="shared" si="6"/>
        <v>381.53</v>
      </c>
      <c r="BC6" s="32" t="str">
        <f>IF(BC7="","",IF(BC7="-","【-】","【"&amp;SUBSTITUTE(TEXT(BC7,"#,##0.00"),"-","△")&amp;"】"))</f>
        <v>【264.16】</v>
      </c>
      <c r="BD6" s="33">
        <f>IF(BD7="",NA(),BD7)</f>
        <v>849.47</v>
      </c>
      <c r="BE6" s="33">
        <f t="shared" ref="BE6:BM6" si="7">IF(BE7="",NA(),BE7)</f>
        <v>888.69</v>
      </c>
      <c r="BF6" s="33">
        <f t="shared" si="7"/>
        <v>862.94</v>
      </c>
      <c r="BG6" s="33">
        <f t="shared" si="7"/>
        <v>819.05</v>
      </c>
      <c r="BH6" s="33">
        <f t="shared" si="7"/>
        <v>822.84</v>
      </c>
      <c r="BI6" s="33">
        <f t="shared" si="7"/>
        <v>421.66</v>
      </c>
      <c r="BJ6" s="33">
        <f t="shared" si="7"/>
        <v>414.59</v>
      </c>
      <c r="BK6" s="33">
        <f t="shared" si="7"/>
        <v>404.78</v>
      </c>
      <c r="BL6" s="33">
        <f t="shared" si="7"/>
        <v>400.38</v>
      </c>
      <c r="BM6" s="33">
        <f t="shared" si="7"/>
        <v>393.27</v>
      </c>
      <c r="BN6" s="32" t="str">
        <f>IF(BN7="","",IF(BN7="-","【-】","【"&amp;SUBSTITUTE(TEXT(BN7,"#,##0.00"),"-","△")&amp;"】"))</f>
        <v>【283.72】</v>
      </c>
      <c r="BO6" s="33">
        <f>IF(BO7="",NA(),BO7)</f>
        <v>80.849999999999994</v>
      </c>
      <c r="BP6" s="33">
        <f t="shared" ref="BP6:BX6" si="8">IF(BP7="",NA(),BP7)</f>
        <v>78.849999999999994</v>
      </c>
      <c r="BQ6" s="33">
        <f t="shared" si="8"/>
        <v>80.010000000000005</v>
      </c>
      <c r="BR6" s="33">
        <f t="shared" si="8"/>
        <v>83.29</v>
      </c>
      <c r="BS6" s="33">
        <f t="shared" si="8"/>
        <v>82.95</v>
      </c>
      <c r="BT6" s="33">
        <f t="shared" si="8"/>
        <v>99.51</v>
      </c>
      <c r="BU6" s="33">
        <f t="shared" si="8"/>
        <v>97.71</v>
      </c>
      <c r="BV6" s="33">
        <f t="shared" si="8"/>
        <v>98.07</v>
      </c>
      <c r="BW6" s="33">
        <f t="shared" si="8"/>
        <v>96.56</v>
      </c>
      <c r="BX6" s="33">
        <f t="shared" si="8"/>
        <v>100.47</v>
      </c>
      <c r="BY6" s="32" t="str">
        <f>IF(BY7="","",IF(BY7="-","【-】","【"&amp;SUBSTITUTE(TEXT(BY7,"#,##0.00"),"-","△")&amp;"】"))</f>
        <v>【104.60】</v>
      </c>
      <c r="BZ6" s="33">
        <f>IF(BZ7="",NA(),BZ7)</f>
        <v>265.39</v>
      </c>
      <c r="CA6" s="33">
        <f t="shared" ref="CA6:CI6" si="9">IF(CA7="",NA(),CA7)</f>
        <v>275.04000000000002</v>
      </c>
      <c r="CB6" s="33">
        <f t="shared" si="9"/>
        <v>270.94</v>
      </c>
      <c r="CC6" s="33">
        <f t="shared" si="9"/>
        <v>260.39999999999998</v>
      </c>
      <c r="CD6" s="33">
        <f t="shared" si="9"/>
        <v>261.83</v>
      </c>
      <c r="CE6" s="33">
        <f t="shared" si="9"/>
        <v>171.34</v>
      </c>
      <c r="CF6" s="33">
        <f t="shared" si="9"/>
        <v>173.56</v>
      </c>
      <c r="CG6" s="33">
        <f t="shared" si="9"/>
        <v>172.26</v>
      </c>
      <c r="CH6" s="33">
        <f t="shared" si="9"/>
        <v>177.14</v>
      </c>
      <c r="CI6" s="33">
        <f t="shared" si="9"/>
        <v>169.82</v>
      </c>
      <c r="CJ6" s="32" t="str">
        <f>IF(CJ7="","",IF(CJ7="-","【-】","【"&amp;SUBSTITUTE(TEXT(CJ7,"#,##0.00"),"-","△")&amp;"】"))</f>
        <v>【164.21】</v>
      </c>
      <c r="CK6" s="33">
        <f>IF(CK7="",NA(),CK7)</f>
        <v>48.6</v>
      </c>
      <c r="CL6" s="33">
        <f t="shared" ref="CL6:CT6" si="10">IF(CL7="",NA(),CL7)</f>
        <v>49.02</v>
      </c>
      <c r="CM6" s="33">
        <f t="shared" si="10"/>
        <v>49.57</v>
      </c>
      <c r="CN6" s="33">
        <f t="shared" si="10"/>
        <v>50.85</v>
      </c>
      <c r="CO6" s="33">
        <f t="shared" si="10"/>
        <v>50.96</v>
      </c>
      <c r="CP6" s="33">
        <f t="shared" si="10"/>
        <v>56.8</v>
      </c>
      <c r="CQ6" s="33">
        <f t="shared" si="10"/>
        <v>55.84</v>
      </c>
      <c r="CR6" s="33">
        <f t="shared" si="10"/>
        <v>55.68</v>
      </c>
      <c r="CS6" s="33">
        <f t="shared" si="10"/>
        <v>55.64</v>
      </c>
      <c r="CT6" s="33">
        <f t="shared" si="10"/>
        <v>55.13</v>
      </c>
      <c r="CU6" s="32" t="str">
        <f>IF(CU7="","",IF(CU7="-","【-】","【"&amp;SUBSTITUTE(TEXT(CU7,"#,##0.00"),"-","△")&amp;"】"))</f>
        <v>【59.80】</v>
      </c>
      <c r="CV6" s="33">
        <f>IF(CV7="",NA(),CV7)</f>
        <v>81.06</v>
      </c>
      <c r="CW6" s="33">
        <f t="shared" ref="CW6:DE6" si="11">IF(CW7="",NA(),CW7)</f>
        <v>78.87</v>
      </c>
      <c r="CX6" s="33">
        <f t="shared" si="11"/>
        <v>81.62</v>
      </c>
      <c r="CY6" s="33">
        <f t="shared" si="11"/>
        <v>81.25</v>
      </c>
      <c r="CZ6" s="33">
        <f t="shared" si="11"/>
        <v>81.239999999999995</v>
      </c>
      <c r="DA6" s="33">
        <f t="shared" si="11"/>
        <v>83.67</v>
      </c>
      <c r="DB6" s="33">
        <f t="shared" si="11"/>
        <v>83.11</v>
      </c>
      <c r="DC6" s="33">
        <f t="shared" si="11"/>
        <v>83.18</v>
      </c>
      <c r="DD6" s="33">
        <f t="shared" si="11"/>
        <v>83.09</v>
      </c>
      <c r="DE6" s="33">
        <f t="shared" si="11"/>
        <v>83</v>
      </c>
      <c r="DF6" s="32" t="str">
        <f>IF(DF7="","",IF(DF7="-","【-】","【"&amp;SUBSTITUTE(TEXT(DF7,"#,##0.00"),"-","△")&amp;"】"))</f>
        <v>【89.78】</v>
      </c>
      <c r="DG6" s="33">
        <f>IF(DG7="",NA(),DG7)</f>
        <v>40.950000000000003</v>
      </c>
      <c r="DH6" s="33">
        <f t="shared" ref="DH6:DP6" si="12">IF(DH7="",NA(),DH7)</f>
        <v>38.57</v>
      </c>
      <c r="DI6" s="33">
        <f t="shared" si="12"/>
        <v>39.22</v>
      </c>
      <c r="DJ6" s="33">
        <f t="shared" si="12"/>
        <v>40.18</v>
      </c>
      <c r="DK6" s="33">
        <f t="shared" si="12"/>
        <v>40.909999999999997</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27.5</v>
      </c>
      <c r="DS6" s="33">
        <f t="shared" ref="DS6:EA6" si="13">IF(DS7="",NA(),DS7)</f>
        <v>25.44</v>
      </c>
      <c r="DT6" s="33">
        <f t="shared" si="13"/>
        <v>24.09</v>
      </c>
      <c r="DU6" s="33">
        <f t="shared" si="13"/>
        <v>23.18</v>
      </c>
      <c r="DV6" s="33">
        <f t="shared" si="13"/>
        <v>21.83</v>
      </c>
      <c r="DW6" s="33">
        <f t="shared" si="13"/>
        <v>6.46</v>
      </c>
      <c r="DX6" s="33">
        <f t="shared" si="13"/>
        <v>6.63</v>
      </c>
      <c r="DY6" s="33">
        <f t="shared" si="13"/>
        <v>7.73</v>
      </c>
      <c r="DZ6" s="33">
        <f t="shared" si="13"/>
        <v>8.8699999999999992</v>
      </c>
      <c r="EA6" s="33">
        <f t="shared" si="13"/>
        <v>9.85</v>
      </c>
      <c r="EB6" s="32" t="str">
        <f>IF(EB7="","",IF(EB7="-","【-】","【"&amp;SUBSTITUTE(TEXT(EB7,"#,##0.00"),"-","△")&amp;"】"))</f>
        <v>【12.42】</v>
      </c>
      <c r="EC6" s="33">
        <f>IF(EC7="",NA(),EC7)</f>
        <v>1.79</v>
      </c>
      <c r="ED6" s="33">
        <f t="shared" ref="ED6:EL6" si="14">IF(ED7="",NA(),ED7)</f>
        <v>2.78</v>
      </c>
      <c r="EE6" s="33">
        <f t="shared" si="14"/>
        <v>1.1399999999999999</v>
      </c>
      <c r="EF6" s="33">
        <f t="shared" si="14"/>
        <v>1.23</v>
      </c>
      <c r="EG6" s="33">
        <f t="shared" si="14"/>
        <v>1.98</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72117</v>
      </c>
      <c r="D7" s="35">
        <v>46</v>
      </c>
      <c r="E7" s="35">
        <v>1</v>
      </c>
      <c r="F7" s="35">
        <v>0</v>
      </c>
      <c r="G7" s="35">
        <v>1</v>
      </c>
      <c r="H7" s="35" t="s">
        <v>93</v>
      </c>
      <c r="I7" s="35" t="s">
        <v>94</v>
      </c>
      <c r="J7" s="35" t="s">
        <v>95</v>
      </c>
      <c r="K7" s="35" t="s">
        <v>96</v>
      </c>
      <c r="L7" s="35" t="s">
        <v>97</v>
      </c>
      <c r="M7" s="36" t="s">
        <v>98</v>
      </c>
      <c r="N7" s="36">
        <v>49.42</v>
      </c>
      <c r="O7" s="36">
        <v>56.71</v>
      </c>
      <c r="P7" s="36">
        <v>4314</v>
      </c>
      <c r="Q7" s="36">
        <v>39484</v>
      </c>
      <c r="R7" s="36">
        <v>458.33</v>
      </c>
      <c r="S7" s="36">
        <v>86.15</v>
      </c>
      <c r="T7" s="36">
        <v>22291</v>
      </c>
      <c r="U7" s="36">
        <v>122.59</v>
      </c>
      <c r="V7" s="36">
        <v>181.83</v>
      </c>
      <c r="W7" s="36">
        <v>100.04</v>
      </c>
      <c r="X7" s="36">
        <v>100.37</v>
      </c>
      <c r="Y7" s="36">
        <v>100.26</v>
      </c>
      <c r="Z7" s="36">
        <v>101.46</v>
      </c>
      <c r="AA7" s="36">
        <v>102.15</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583.04</v>
      </c>
      <c r="AT7" s="36">
        <v>266.29000000000002</v>
      </c>
      <c r="AU7" s="36">
        <v>627.77</v>
      </c>
      <c r="AV7" s="36">
        <v>763.95</v>
      </c>
      <c r="AW7" s="36">
        <v>187.7</v>
      </c>
      <c r="AX7" s="36">
        <v>969.16</v>
      </c>
      <c r="AY7" s="36">
        <v>995.5</v>
      </c>
      <c r="AZ7" s="36">
        <v>915.5</v>
      </c>
      <c r="BA7" s="36">
        <v>963.24</v>
      </c>
      <c r="BB7" s="36">
        <v>381.53</v>
      </c>
      <c r="BC7" s="36">
        <v>264.16000000000003</v>
      </c>
      <c r="BD7" s="36">
        <v>849.47</v>
      </c>
      <c r="BE7" s="36">
        <v>888.69</v>
      </c>
      <c r="BF7" s="36">
        <v>862.94</v>
      </c>
      <c r="BG7" s="36">
        <v>819.05</v>
      </c>
      <c r="BH7" s="36">
        <v>822.84</v>
      </c>
      <c r="BI7" s="36">
        <v>421.66</v>
      </c>
      <c r="BJ7" s="36">
        <v>414.59</v>
      </c>
      <c r="BK7" s="36">
        <v>404.78</v>
      </c>
      <c r="BL7" s="36">
        <v>400.38</v>
      </c>
      <c r="BM7" s="36">
        <v>393.27</v>
      </c>
      <c r="BN7" s="36">
        <v>283.72000000000003</v>
      </c>
      <c r="BO7" s="36">
        <v>80.849999999999994</v>
      </c>
      <c r="BP7" s="36">
        <v>78.849999999999994</v>
      </c>
      <c r="BQ7" s="36">
        <v>80.010000000000005</v>
      </c>
      <c r="BR7" s="36">
        <v>83.29</v>
      </c>
      <c r="BS7" s="36">
        <v>82.95</v>
      </c>
      <c r="BT7" s="36">
        <v>99.51</v>
      </c>
      <c r="BU7" s="36">
        <v>97.71</v>
      </c>
      <c r="BV7" s="36">
        <v>98.07</v>
      </c>
      <c r="BW7" s="36">
        <v>96.56</v>
      </c>
      <c r="BX7" s="36">
        <v>100.47</v>
      </c>
      <c r="BY7" s="36">
        <v>104.6</v>
      </c>
      <c r="BZ7" s="36">
        <v>265.39</v>
      </c>
      <c r="CA7" s="36">
        <v>275.04000000000002</v>
      </c>
      <c r="CB7" s="36">
        <v>270.94</v>
      </c>
      <c r="CC7" s="36">
        <v>260.39999999999998</v>
      </c>
      <c r="CD7" s="36">
        <v>261.83</v>
      </c>
      <c r="CE7" s="36">
        <v>171.34</v>
      </c>
      <c r="CF7" s="36">
        <v>173.56</v>
      </c>
      <c r="CG7" s="36">
        <v>172.26</v>
      </c>
      <c r="CH7" s="36">
        <v>177.14</v>
      </c>
      <c r="CI7" s="36">
        <v>169.82</v>
      </c>
      <c r="CJ7" s="36">
        <v>164.21</v>
      </c>
      <c r="CK7" s="36">
        <v>48.6</v>
      </c>
      <c r="CL7" s="36">
        <v>49.02</v>
      </c>
      <c r="CM7" s="36">
        <v>49.57</v>
      </c>
      <c r="CN7" s="36">
        <v>50.85</v>
      </c>
      <c r="CO7" s="36">
        <v>50.96</v>
      </c>
      <c r="CP7" s="36">
        <v>56.8</v>
      </c>
      <c r="CQ7" s="36">
        <v>55.84</v>
      </c>
      <c r="CR7" s="36">
        <v>55.68</v>
      </c>
      <c r="CS7" s="36">
        <v>55.64</v>
      </c>
      <c r="CT7" s="36">
        <v>55.13</v>
      </c>
      <c r="CU7" s="36">
        <v>59.8</v>
      </c>
      <c r="CV7" s="36">
        <v>81.06</v>
      </c>
      <c r="CW7" s="36">
        <v>78.87</v>
      </c>
      <c r="CX7" s="36">
        <v>81.62</v>
      </c>
      <c r="CY7" s="36">
        <v>81.25</v>
      </c>
      <c r="CZ7" s="36">
        <v>81.239999999999995</v>
      </c>
      <c r="DA7" s="36">
        <v>83.67</v>
      </c>
      <c r="DB7" s="36">
        <v>83.11</v>
      </c>
      <c r="DC7" s="36">
        <v>83.18</v>
      </c>
      <c r="DD7" s="36">
        <v>83.09</v>
      </c>
      <c r="DE7" s="36">
        <v>83</v>
      </c>
      <c r="DF7" s="36">
        <v>89.78</v>
      </c>
      <c r="DG7" s="36">
        <v>40.950000000000003</v>
      </c>
      <c r="DH7" s="36">
        <v>38.57</v>
      </c>
      <c r="DI7" s="36">
        <v>39.22</v>
      </c>
      <c r="DJ7" s="36">
        <v>40.18</v>
      </c>
      <c r="DK7" s="36">
        <v>40.909999999999997</v>
      </c>
      <c r="DL7" s="36">
        <v>36.21</v>
      </c>
      <c r="DM7" s="36">
        <v>37.090000000000003</v>
      </c>
      <c r="DN7" s="36">
        <v>38.07</v>
      </c>
      <c r="DO7" s="36">
        <v>39.06</v>
      </c>
      <c r="DP7" s="36">
        <v>46.66</v>
      </c>
      <c r="DQ7" s="36">
        <v>46.31</v>
      </c>
      <c r="DR7" s="36">
        <v>27.5</v>
      </c>
      <c r="DS7" s="36">
        <v>25.44</v>
      </c>
      <c r="DT7" s="36">
        <v>24.09</v>
      </c>
      <c r="DU7" s="36">
        <v>23.18</v>
      </c>
      <c r="DV7" s="36">
        <v>21.83</v>
      </c>
      <c r="DW7" s="36">
        <v>6.46</v>
      </c>
      <c r="DX7" s="36">
        <v>6.63</v>
      </c>
      <c r="DY7" s="36">
        <v>7.73</v>
      </c>
      <c r="DZ7" s="36">
        <v>8.8699999999999992</v>
      </c>
      <c r="EA7" s="36">
        <v>9.85</v>
      </c>
      <c r="EB7" s="36">
        <v>12.42</v>
      </c>
      <c r="EC7" s="36">
        <v>1.79</v>
      </c>
      <c r="ED7" s="36">
        <v>2.78</v>
      </c>
      <c r="EE7" s="36">
        <v>1.1399999999999999</v>
      </c>
      <c r="EF7" s="36">
        <v>1.23</v>
      </c>
      <c r="EG7" s="36">
        <v>1.98</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渡辺哲也</cp:lastModifiedBy>
  <cp:lastPrinted>2016-02-05T06:13:00Z</cp:lastPrinted>
  <dcterms:created xsi:type="dcterms:W3CDTF">2016-01-18T04:41:09Z</dcterms:created>
  <dcterms:modified xsi:type="dcterms:W3CDTF">2016-02-05T06:14:01Z</dcterms:modified>
  <cp:category/>
</cp:coreProperties>
</file>